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8870" windowHeight="9900" tabRatio="869"/>
  </bookViews>
  <sheets>
    <sheet name="Rent Calc" sheetId="1" r:id="rId1"/>
    <sheet name="Inc Inclu." sheetId="3" r:id="rId2"/>
    <sheet name="Inc Exclu." sheetId="2" r:id="rId3"/>
  </sheets>
  <definedNames>
    <definedName name="_xlnm.Print_Area" localSheetId="0">'Rent Calc'!$A$9:$E$50</definedName>
  </definedNames>
  <calcPr calcId="145621"/>
</workbook>
</file>

<file path=xl/calcChain.xml><?xml version="1.0" encoding="utf-8"?>
<calcChain xmlns="http://schemas.openxmlformats.org/spreadsheetml/2006/main">
  <c r="D10" i="1" l="1"/>
  <c r="E15" i="1"/>
  <c r="B13" i="1" s="1"/>
  <c r="B15" i="1" s="1"/>
  <c r="E29" i="1"/>
  <c r="B28" i="1" s="1"/>
  <c r="E36" i="1"/>
  <c r="B31" i="1"/>
  <c r="B19" i="1"/>
  <c r="B24" i="1" l="1"/>
  <c r="B25" i="1" s="1"/>
  <c r="B39" i="1"/>
  <c r="B29" i="1" l="1"/>
  <c r="B32" i="1"/>
  <c r="B35" i="1" l="1"/>
  <c r="B36" i="1" s="1"/>
  <c r="B38" i="1" s="1"/>
  <c r="B42" i="1" l="1"/>
  <c r="B41" i="1"/>
  <c r="B46" i="1" l="1"/>
  <c r="B45" i="1"/>
  <c r="B49" i="1" l="1"/>
  <c r="B48" i="1"/>
</calcChain>
</file>

<file path=xl/comments1.xml><?xml version="1.0" encoding="utf-8"?>
<comments xmlns="http://schemas.openxmlformats.org/spreadsheetml/2006/main">
  <authors>
    <author xml:space="preserve"> </author>
    <author xml:space="preserve"> S Myers</author>
    <author>S Myers</author>
  </authors>
  <commentList>
    <comment ref="C4" authorId="0">
      <text>
        <r>
          <rPr>
            <b/>
            <sz val="12"/>
            <color indexed="81"/>
            <rFont val="Tahoma"/>
            <family val="2"/>
          </rPr>
          <t>Back up documentation includes:</t>
        </r>
        <r>
          <rPr>
            <sz val="12"/>
            <color indexed="81"/>
            <rFont val="Tahoma"/>
            <family val="2"/>
          </rPr>
          <t xml:space="preserve">
¨ Rent Reasonableness Form
¨ Inspection
¨ Lease
¨ Lease Addendum
¨ Rent Calculation
¨ Verification of Income (annually or if there is a substantial change)
¨ Utility Allowance form
</t>
        </r>
        <r>
          <rPr>
            <b/>
            <sz val="12"/>
            <color indexed="81"/>
            <rFont val="Tahoma"/>
            <family val="2"/>
          </rPr>
          <t xml:space="preserve">¨ </t>
        </r>
        <r>
          <rPr>
            <sz val="12"/>
            <color indexed="81"/>
            <rFont val="Tahoma"/>
            <family val="2"/>
          </rPr>
          <t>Tenant Based Rental Agreement</t>
        </r>
      </text>
    </comment>
    <comment ref="C10" authorId="1">
      <text>
        <r>
          <rPr>
            <b/>
            <sz val="14"/>
            <color indexed="81"/>
            <rFont val="Tahoma"/>
            <family val="2"/>
          </rPr>
          <t xml:space="preserve">
Type in Client's Name</t>
        </r>
      </text>
    </comment>
    <comment ref="D10" authorId="0">
      <text>
        <r>
          <rPr>
            <sz val="12"/>
            <color indexed="81"/>
            <rFont val="Tahoma"/>
            <family val="2"/>
          </rPr>
          <t>This field can be changed - but it will prefill with current date.</t>
        </r>
      </text>
    </comment>
    <comment ref="D11" authorId="0">
      <text>
        <r>
          <rPr>
            <sz val="10"/>
            <color indexed="81"/>
            <rFont val="Tahoma"/>
            <family val="2"/>
          </rPr>
          <t>Please note that in S+C, unrelated persons can constitute a family and that the income of all adults living in the unit must be included in annual gross income.  Hence the use of the term "household."</t>
        </r>
        <r>
          <rPr>
            <b/>
            <sz val="10"/>
            <color indexed="81"/>
            <rFont val="Tahoma"/>
            <family val="2"/>
          </rPr>
          <t xml:space="preserve">
</t>
        </r>
        <r>
          <rPr>
            <sz val="10"/>
            <color indexed="81"/>
            <rFont val="Tahoma"/>
            <family val="2"/>
          </rPr>
          <t>This could be SSI, SSDI, Wages, Pension, Retirement, etc.</t>
        </r>
        <r>
          <rPr>
            <b/>
            <sz val="10"/>
            <color indexed="81"/>
            <rFont val="Tahoma"/>
            <family val="2"/>
          </rPr>
          <t xml:space="preserve">
Click on box for more details on included and excluded sources.</t>
        </r>
      </text>
    </comment>
    <comment ref="E11" authorId="0">
      <text>
        <r>
          <rPr>
            <sz val="16"/>
            <color indexed="81"/>
            <rFont val="Tahoma"/>
            <family val="2"/>
          </rPr>
          <t>This must be the GROSS amount, not the net!</t>
        </r>
      </text>
    </comment>
    <comment ref="C13" authorId="0">
      <text>
        <r>
          <rPr>
            <b/>
            <sz val="10"/>
            <color indexed="81"/>
            <rFont val="Tahoma"/>
            <family val="2"/>
          </rPr>
          <t xml:space="preserve">See tab below for full information:
Income that must be included. </t>
        </r>
        <r>
          <rPr>
            <sz val="10"/>
            <color indexed="81"/>
            <rFont val="Tahoma"/>
            <family val="2"/>
          </rPr>
          <t xml:space="preserve">For purposes of determining resident rent, </t>
        </r>
        <r>
          <rPr>
            <b/>
            <u/>
            <sz val="10"/>
            <color indexed="81"/>
            <rFont val="Tahoma"/>
            <family val="2"/>
          </rPr>
          <t>annual gross income</t>
        </r>
        <r>
          <rPr>
            <sz val="10"/>
            <color indexed="81"/>
            <rFont val="Tahoma"/>
            <family val="2"/>
          </rPr>
          <t xml:space="preserve"> is the </t>
        </r>
        <r>
          <rPr>
            <b/>
            <u/>
            <sz val="10"/>
            <color indexed="81"/>
            <rFont val="Tahoma"/>
            <family val="2"/>
          </rPr>
          <t>total income of ALL household members</t>
        </r>
        <r>
          <rPr>
            <sz val="10"/>
            <color indexed="81"/>
            <rFont val="Tahoma"/>
            <family val="2"/>
          </rPr>
          <t xml:space="preserve">, excluding any employment income of children under age 18, from all sources anticipated to be received in the 12-month period following the effective date of the income certification. As noted below, with respect to minors, income other than that from employment must be included. Please note that in S+C, </t>
        </r>
        <r>
          <rPr>
            <u/>
            <sz val="10"/>
            <color indexed="81"/>
            <rFont val="Tahoma"/>
            <family val="2"/>
          </rPr>
          <t>unrelated persons can constitute a family</t>
        </r>
        <r>
          <rPr>
            <sz val="10"/>
            <color indexed="81"/>
            <rFont val="Tahoma"/>
            <family val="2"/>
          </rPr>
          <t xml:space="preserve"> and that the income of all adults living in the unit must be included in annual gross income. The information in section 4a and 4b is contained in 24 CFR 813.106, Annual Income, Interim Rule published in the Federal Register on April 5, 1995 (60 FR 17388). Annual gross income includes, but is not limited to:
</t>
        </r>
        <r>
          <rPr>
            <b/>
            <sz val="10"/>
            <color indexed="81"/>
            <rFont val="Tahoma"/>
            <family val="2"/>
          </rPr>
          <t>(1)</t>
        </r>
        <r>
          <rPr>
            <sz val="10"/>
            <color indexed="81"/>
            <rFont val="Tahoma"/>
            <family val="2"/>
          </rPr>
          <t xml:space="preserve"> </t>
        </r>
        <r>
          <rPr>
            <b/>
            <u/>
            <sz val="10"/>
            <color indexed="81"/>
            <rFont val="Tahoma"/>
            <family val="2"/>
          </rPr>
          <t>The full amount, before any payroll deductions, of wages and salaries</t>
        </r>
        <r>
          <rPr>
            <b/>
            <sz val="10"/>
            <color indexed="81"/>
            <rFont val="Tahoma"/>
            <family val="2"/>
          </rPr>
          <t>,</t>
        </r>
        <r>
          <rPr>
            <sz val="10"/>
            <color indexed="81"/>
            <rFont val="Tahoma"/>
            <family val="2"/>
          </rPr>
          <t xml:space="preserve"> overtime pay, commissions, fees, tips and bonuses, and other compensation for personal services;
</t>
        </r>
        <r>
          <rPr>
            <b/>
            <sz val="10"/>
            <color indexed="81"/>
            <rFont val="Tahoma"/>
            <family val="2"/>
          </rPr>
          <t>(2)</t>
        </r>
        <r>
          <rPr>
            <sz val="10"/>
            <color indexed="81"/>
            <rFont val="Tahoma"/>
            <family val="2"/>
          </rPr>
          <t xml:space="preserve"> The </t>
        </r>
        <r>
          <rPr>
            <b/>
            <sz val="10"/>
            <color indexed="81"/>
            <rFont val="Tahoma"/>
            <family val="2"/>
          </rPr>
          <t>fu</t>
        </r>
        <r>
          <rPr>
            <b/>
            <u/>
            <sz val="10"/>
            <color indexed="81"/>
            <rFont val="Tahoma"/>
            <family val="2"/>
          </rPr>
          <t>ll amount of periodic payments received from social security, annuities, insurance policies, retirement funds, pensions, disability or death benefits</t>
        </r>
        <r>
          <rPr>
            <u/>
            <sz val="10"/>
            <color indexed="81"/>
            <rFont val="Tahoma"/>
            <family val="2"/>
          </rPr>
          <t xml:space="preserve"> </t>
        </r>
        <r>
          <rPr>
            <sz val="10"/>
            <color indexed="81"/>
            <rFont val="Tahoma"/>
            <family val="2"/>
          </rPr>
          <t xml:space="preserve">and other similar types of periodic receipts, including lump sum payment for delayed start of a periodic payment, but see section 4b(3) below;
</t>
        </r>
        <r>
          <rPr>
            <b/>
            <sz val="10"/>
            <color indexed="81"/>
            <rFont val="Tahoma"/>
            <family val="2"/>
          </rPr>
          <t>(3)</t>
        </r>
        <r>
          <rPr>
            <sz val="10"/>
            <color indexed="81"/>
            <rFont val="Tahoma"/>
            <family val="2"/>
          </rPr>
          <t xml:space="preserve"> Payments in lieu of earnings, such as</t>
        </r>
        <r>
          <rPr>
            <u/>
            <sz val="10"/>
            <color indexed="81"/>
            <rFont val="Tahoma"/>
            <family val="2"/>
          </rPr>
          <t xml:space="preserve"> </t>
        </r>
        <r>
          <rPr>
            <b/>
            <u/>
            <sz val="10"/>
            <color indexed="81"/>
            <rFont val="Tahoma"/>
            <family val="2"/>
          </rPr>
          <t>unemployment and disability compensation, worker's compensation and severance pay</t>
        </r>
        <r>
          <rPr>
            <sz val="10"/>
            <color indexed="81"/>
            <rFont val="Tahoma"/>
            <family val="2"/>
          </rPr>
          <t xml:space="preserve"> (but see section 4b(3) below);
</t>
        </r>
        <r>
          <rPr>
            <b/>
            <sz val="10"/>
            <color indexed="81"/>
            <rFont val="Tahoma"/>
            <family val="2"/>
          </rPr>
          <t>(4)</t>
        </r>
        <r>
          <rPr>
            <sz val="10"/>
            <color indexed="81"/>
            <rFont val="Tahoma"/>
            <family val="2"/>
          </rPr>
          <t xml:space="preserve"> Welfare assistance (this does NOT include food stamps, Medcaid, or OSS). </t>
        </r>
        <r>
          <rPr>
            <b/>
            <u/>
            <sz val="10"/>
            <color indexed="81"/>
            <rFont val="Tahoma"/>
            <family val="2"/>
          </rPr>
          <t>Welfare or other payments</t>
        </r>
        <r>
          <rPr>
            <b/>
            <sz val="10"/>
            <color indexed="81"/>
            <rFont val="Tahoma"/>
            <family val="2"/>
          </rPr>
          <t xml:space="preserve"> </t>
        </r>
        <r>
          <rPr>
            <sz val="10"/>
            <color indexed="81"/>
            <rFont val="Tahoma"/>
            <family val="2"/>
          </rPr>
          <t xml:space="preserve">to families or individuals (funds paid directly to clients), based on need, that are made under programs funded, separately or jointly, by Federal, State or local governments (e.g., Aid to Families with Dependent Children (AFDC) , Supplemental Security Income (551), and general assistance available through state welfare programs);
</t>
        </r>
        <r>
          <rPr>
            <b/>
            <sz val="10"/>
            <color indexed="81"/>
            <rFont val="Tahoma"/>
            <family val="2"/>
          </rPr>
          <t>(5)</t>
        </r>
        <r>
          <rPr>
            <sz val="10"/>
            <color indexed="81"/>
            <rFont val="Tahoma"/>
            <family val="2"/>
          </rPr>
          <t xml:space="preserve"> </t>
        </r>
        <r>
          <rPr>
            <u/>
            <sz val="10"/>
            <color indexed="81"/>
            <rFont val="Tahoma"/>
            <family val="2"/>
          </rPr>
          <t xml:space="preserve">Periodic and determinable allowances, such as alimony and child support </t>
        </r>
        <r>
          <rPr>
            <sz val="10"/>
            <color indexed="81"/>
            <rFont val="Tahoma"/>
            <family val="2"/>
          </rPr>
          <t xml:space="preserve">payments, and regular contributions or gifts received from persons not residing in the dwelling;
</t>
        </r>
        <r>
          <rPr>
            <b/>
            <sz val="10"/>
            <color indexed="81"/>
            <rFont val="Tahoma"/>
            <family val="2"/>
          </rPr>
          <t>(6)</t>
        </r>
        <r>
          <rPr>
            <sz val="10"/>
            <color indexed="81"/>
            <rFont val="Tahoma"/>
            <family val="2"/>
          </rPr>
          <t xml:space="preserve"> </t>
        </r>
        <r>
          <rPr>
            <u/>
            <sz val="10"/>
            <color indexed="81"/>
            <rFont val="Tahoma"/>
            <family val="2"/>
          </rPr>
          <t>Net income from the operation of a business or profession;</t>
        </r>
        <r>
          <rPr>
            <sz val="10"/>
            <color indexed="81"/>
            <rFont val="Tahoma"/>
            <family val="2"/>
          </rPr>
          <t xml:space="preserve">
</t>
        </r>
        <r>
          <rPr>
            <b/>
            <sz val="10"/>
            <color indexed="81"/>
            <rFont val="Tahoma"/>
            <family val="2"/>
          </rPr>
          <t>(7)</t>
        </r>
        <r>
          <rPr>
            <sz val="10"/>
            <color indexed="81"/>
            <rFont val="Tahoma"/>
            <family val="2"/>
          </rPr>
          <t xml:space="preserve"> I</t>
        </r>
        <r>
          <rPr>
            <u/>
            <sz val="10"/>
            <color indexed="81"/>
            <rFont val="Tahoma"/>
            <family val="2"/>
          </rPr>
          <t>nterest, dividends, and other net income</t>
        </r>
        <r>
          <rPr>
            <sz val="10"/>
            <color indexed="81"/>
            <rFont val="Tahoma"/>
            <family val="2"/>
          </rPr>
          <t xml:space="preserve"> of any kind from real or personal property;
</t>
        </r>
        <r>
          <rPr>
            <b/>
            <sz val="10"/>
            <color indexed="81"/>
            <rFont val="Tahoma"/>
            <family val="2"/>
          </rPr>
          <t>(8)</t>
        </r>
        <r>
          <rPr>
            <sz val="10"/>
            <color indexed="81"/>
            <rFont val="Tahoma"/>
            <family val="2"/>
          </rPr>
          <t xml:space="preserve"> All regular pay, special pay and allowances of a member of the </t>
        </r>
        <r>
          <rPr>
            <u/>
            <sz val="10"/>
            <color indexed="81"/>
            <rFont val="Tahoma"/>
            <family val="2"/>
          </rPr>
          <t>Armed Forces,</t>
        </r>
        <r>
          <rPr>
            <sz val="10"/>
            <color indexed="81"/>
            <rFont val="Tahoma"/>
            <family val="2"/>
          </rPr>
          <t xml:space="preserve"> except special hostile fire pay.</t>
        </r>
      </text>
    </comment>
    <comment ref="C14" authorId="0">
      <text>
        <r>
          <rPr>
            <sz val="12"/>
            <color indexed="81"/>
            <rFont val="Tahoma"/>
            <family val="2"/>
          </rPr>
          <t xml:space="preserve">Income that must be excluded.
</t>
        </r>
        <r>
          <rPr>
            <b/>
            <sz val="12"/>
            <color indexed="81"/>
            <rFont val="Tahoma"/>
            <family val="2"/>
          </rPr>
          <t>Click on cell to go to tab below for details.</t>
        </r>
        <r>
          <rPr>
            <sz val="12"/>
            <color indexed="81"/>
            <rFont val="Tahoma"/>
            <family val="2"/>
          </rPr>
          <t xml:space="preserve">
</t>
        </r>
      </text>
    </comment>
    <comment ref="C18" authorId="0">
      <text>
        <r>
          <rPr>
            <sz val="12"/>
            <color indexed="81"/>
            <rFont val="Tahoma"/>
            <family val="2"/>
          </rPr>
          <t xml:space="preserve">Dependents include household members who are under 18, handicapped, disabled, or full-time students, but not any of the following: the family head, spouse, or foster children or, in the case of S+C, the person determined to be important to the care or well being of the eligible person.
</t>
        </r>
        <r>
          <rPr>
            <b/>
            <sz val="12"/>
            <color indexed="81"/>
            <rFont val="Tahoma"/>
            <family val="2"/>
          </rPr>
          <t>Do NOT include the client in this space.</t>
        </r>
        <r>
          <rPr>
            <sz val="12"/>
            <color indexed="81"/>
            <rFont val="Tahoma"/>
            <family val="2"/>
          </rPr>
          <t xml:space="preserve">
</t>
        </r>
      </text>
    </comment>
    <comment ref="C21" authorId="0">
      <text>
        <r>
          <rPr>
            <b/>
            <sz val="12"/>
            <color indexed="81"/>
            <rFont val="Tahoma"/>
            <family val="2"/>
          </rPr>
          <t xml:space="preserve">Reasonable Child Care Expenses </t>
        </r>
        <r>
          <rPr>
            <sz val="12"/>
            <color indexed="81"/>
            <rFont val="Tahoma"/>
            <family val="2"/>
          </rPr>
          <t xml:space="preserve">anticipated during the period for children 12 and under that </t>
        </r>
        <r>
          <rPr>
            <b/>
            <sz val="12"/>
            <color indexed="81"/>
            <rFont val="Tahoma"/>
            <family val="2"/>
          </rPr>
          <t>enable a household member to work or pursue further education</t>
        </r>
        <r>
          <rPr>
            <sz val="12"/>
            <color indexed="81"/>
            <rFont val="Tahoma"/>
            <family val="2"/>
          </rPr>
          <t xml:space="preserve"> are deducted. The amount deducted for child care to enable a person to work may not exceed the amount of income received from such work. In addition, child care expenses may not be deducted if the individual is reimbursed for these expenses.</t>
        </r>
      </text>
    </comment>
    <comment ref="C23" authorId="0">
      <text>
        <r>
          <rPr>
            <b/>
            <sz val="12"/>
            <color indexed="81"/>
            <rFont val="Tahoma"/>
            <family val="2"/>
          </rPr>
          <t>Handicapped Assistance Allowance.</t>
        </r>
        <r>
          <rPr>
            <sz val="12"/>
            <color indexed="81"/>
            <rFont val="Tahoma"/>
            <family val="2"/>
          </rPr>
          <t xml:space="preserve"> The handicapped assistance allowance covers reasonable expenses anticipated during the period for attendant care</t>
        </r>
        <r>
          <rPr>
            <b/>
            <sz val="12"/>
            <color indexed="81"/>
            <rFont val="Tahoma"/>
            <family val="2"/>
          </rPr>
          <t xml:space="preserve"> (provided by non-household member)</t>
        </r>
        <r>
          <rPr>
            <sz val="12"/>
            <color indexed="81"/>
            <rFont val="Tahoma"/>
            <family val="2"/>
          </rPr>
          <t xml:space="preserve"> and/or auxiliary apparatus for any handicapped or disabled household member that enables either that individual or another household member to work. The </t>
        </r>
        <r>
          <rPr>
            <u/>
            <sz val="12"/>
            <color indexed="81"/>
            <rFont val="Tahoma"/>
            <family val="2"/>
          </rPr>
          <t>amount of expenses that exceeds three percent of annual gross income is deducted, provided the resident is not reimbursed for the expenses and the expenses do not exceed the amount earne</t>
        </r>
        <r>
          <rPr>
            <sz val="12"/>
            <color indexed="81"/>
            <rFont val="Tahoma"/>
            <family val="2"/>
          </rPr>
          <t xml:space="preserve">d by adult household members as a result of the handicapped assistance.
</t>
        </r>
        <r>
          <rPr>
            <b/>
            <sz val="12"/>
            <color indexed="81"/>
            <rFont val="Tahoma"/>
            <family val="2"/>
          </rPr>
          <t>Typical handicapped assistance expenses</t>
        </r>
        <r>
          <rPr>
            <sz val="12"/>
            <color indexed="81"/>
            <rFont val="Tahoma"/>
            <family val="2"/>
          </rPr>
          <t xml:space="preserve"> include specially equipping an automobile so that a household member can drive to work or paying for in-home attendant care of a handicapped child so that an adult member can work.</t>
        </r>
      </text>
    </comment>
    <comment ref="C26" authorId="2">
      <text>
        <r>
          <rPr>
            <sz val="11"/>
            <color indexed="81"/>
            <rFont val="Tahoma"/>
            <family val="2"/>
          </rPr>
          <t xml:space="preserve">Please note that in S+C, unrelated persons can constitute a family and that the income of all adults living in the unit must be included in annual gross income.  Hence the use of the term "household."
This could be SSI, SSDI, Wages, Pension, Retirement, etc.
</t>
        </r>
        <r>
          <rPr>
            <b/>
            <sz val="11"/>
            <color indexed="81"/>
            <rFont val="Tahoma"/>
            <family val="2"/>
          </rPr>
          <t>Click on box for more details on included and excluded sources.</t>
        </r>
      </text>
    </comment>
    <comment ref="C28" authorId="0">
      <text>
        <r>
          <rPr>
            <sz val="12"/>
            <color indexed="81"/>
            <rFont val="Tahoma"/>
            <family val="2"/>
          </rPr>
          <t>The</t>
        </r>
        <r>
          <rPr>
            <u/>
            <sz val="12"/>
            <color indexed="81"/>
            <rFont val="Tahoma"/>
            <family val="2"/>
          </rPr>
          <t xml:space="preserve"> amount of expenses that exceeds three percent of annual </t>
        </r>
        <r>
          <rPr>
            <sz val="12"/>
            <color indexed="81"/>
            <rFont val="Tahoma"/>
            <family val="2"/>
          </rPr>
          <t>gross income is deducted, provided the resident is not reimbursed for the expenses and the expenses do not exceed the amount earned by adult household members as a result of the handicapped assistance.
Note that both Disabled Assistance Expenses and Family Member Annual Earnings that are dependent upon those assistance expenses to work are deducted.</t>
        </r>
      </text>
    </comment>
    <comment ref="C31" authorId="0">
      <text>
        <r>
          <rPr>
            <b/>
            <sz val="12"/>
            <color indexed="81"/>
            <rFont val="Tahoma"/>
            <family val="2"/>
          </rPr>
          <t xml:space="preserve">Medical Expenses of Elderly or Disabled Residents. </t>
        </r>
        <r>
          <rPr>
            <sz val="12"/>
            <color indexed="81"/>
            <rFont val="Tahoma"/>
            <family val="2"/>
          </rPr>
          <t xml:space="preserve">The amount that may be deducted for anticipated medical expenses not covered by insurance or unreimbursed, generally equals the amount by which the sum of handicapped assistance expenses, if any, as described in section 5 c. above, and medical expenses exceeds three percent of annual gross income.
</t>
        </r>
        <r>
          <rPr>
            <b/>
            <sz val="12"/>
            <color indexed="81"/>
            <rFont val="Tahoma"/>
            <family val="2"/>
          </rPr>
          <t>Are all residents eligible for a medical expense allowance?</t>
        </r>
        <r>
          <rPr>
            <sz val="12"/>
            <color indexed="81"/>
            <rFont val="Tahoma"/>
            <family val="2"/>
          </rPr>
          <t xml:space="preserve">
No. Medical expenses can only be deducted </t>
        </r>
        <r>
          <rPr>
            <b/>
            <sz val="12"/>
            <color indexed="81"/>
            <rFont val="Tahoma"/>
            <family val="2"/>
          </rPr>
          <t>if the head of household, spouse or sole member is at least 62 years of age, handicapped or disabled.</t>
        </r>
        <r>
          <rPr>
            <sz val="12"/>
            <color indexed="81"/>
            <rFont val="Tahoma"/>
            <family val="2"/>
          </rPr>
          <t xml:space="preserve"> In addition, only medical expenses i</t>
        </r>
        <r>
          <rPr>
            <b/>
            <sz val="12"/>
            <color indexed="81"/>
            <rFont val="Tahoma"/>
            <family val="2"/>
          </rPr>
          <t>n excess of 3 percent of annual income that are not reimbursed may be deducted.</t>
        </r>
        <r>
          <rPr>
            <sz val="12"/>
            <color indexed="81"/>
            <rFont val="Tahoma"/>
            <family val="2"/>
          </rPr>
          <t xml:space="preserve"> The  amount deducted depends on the amount of handicapped assistance expenses as described in section 5c and 5d above.</t>
        </r>
      </text>
    </comment>
    <comment ref="C33" authorId="0">
      <text>
        <r>
          <rPr>
            <sz val="12"/>
            <color indexed="81"/>
            <rFont val="Tahoma"/>
            <family val="2"/>
          </rPr>
          <t>$400 Per Elderly or Disabled Family. This allowance is provided to any family whose head of household, spouse, or sole member is at least 62 years old or is handicapped or disabled.
As all of our clients are disabled, this will always be $400.</t>
        </r>
      </text>
    </comment>
    <comment ref="R36" authorId="0">
      <text>
        <r>
          <rPr>
            <sz val="14"/>
            <color indexed="81"/>
            <rFont val="Tahoma"/>
            <family val="2"/>
          </rPr>
          <t xml:space="preserve"> (enter list of utilities that must be covered by tenant)</t>
        </r>
      </text>
    </comment>
    <comment ref="A43" authorId="0">
      <text>
        <r>
          <rPr>
            <sz val="14"/>
            <color indexed="81"/>
            <rFont val="Tahoma"/>
            <family val="2"/>
          </rPr>
          <t>If all utilities are included in the rent, then this number would be zero</t>
        </r>
      </text>
    </comment>
    <comment ref="C44" authorId="0">
      <text>
        <r>
          <rPr>
            <b/>
            <sz val="12"/>
            <color indexed="81"/>
            <rFont val="Tahoma"/>
            <family val="2"/>
          </rPr>
          <t xml:space="preserve">The lease should indicate what utilities the client is responsible for.  </t>
        </r>
        <r>
          <rPr>
            <sz val="12"/>
            <color indexed="81"/>
            <rFont val="Tahoma"/>
            <family val="2"/>
          </rPr>
          <t>A lease addendum that clearly indicates which utilities are paid by who should be completed and attached to the lease.</t>
        </r>
        <r>
          <rPr>
            <b/>
            <sz val="12"/>
            <color indexed="81"/>
            <rFont val="Tahoma"/>
            <family val="2"/>
          </rPr>
          <t xml:space="preserve">
</t>
        </r>
        <r>
          <rPr>
            <sz val="12"/>
            <color indexed="81"/>
            <rFont val="Tahoma"/>
            <family val="2"/>
          </rPr>
          <t xml:space="preserve">Note that the $$ for appliances at the end of the UA form are only for </t>
        </r>
        <r>
          <rPr>
            <b/>
            <sz val="12"/>
            <color indexed="81"/>
            <rFont val="Tahoma"/>
            <family val="2"/>
          </rPr>
          <t>rental</t>
        </r>
        <r>
          <rPr>
            <sz val="12"/>
            <color indexed="81"/>
            <rFont val="Tahoma"/>
            <family val="2"/>
          </rPr>
          <t xml:space="preserve"> of those appliances. If appliances are provided by the landlord, then </t>
        </r>
        <r>
          <rPr>
            <b/>
            <sz val="12"/>
            <color indexed="81"/>
            <rFont val="Tahoma"/>
            <family val="2"/>
          </rPr>
          <t>NO</t>
        </r>
        <r>
          <rPr>
            <sz val="12"/>
            <color indexed="81"/>
            <rFont val="Tahoma"/>
            <family val="2"/>
          </rPr>
          <t xml:space="preserve"> allowance should be indicated.
A</t>
        </r>
        <r>
          <rPr>
            <i/>
            <sz val="12"/>
            <color indexed="81"/>
            <rFont val="Tahoma"/>
            <family val="2"/>
          </rPr>
          <t xml:space="preserve">llowances differ significantly by the utility provider and by type of housing unit (apartment vs. house vs. mobile home), so </t>
        </r>
        <r>
          <rPr>
            <b/>
            <i/>
            <sz val="12"/>
            <color indexed="81"/>
            <rFont val="Tahoma"/>
            <family val="2"/>
          </rPr>
          <t xml:space="preserve">be certain </t>
        </r>
        <r>
          <rPr>
            <i/>
            <sz val="12"/>
            <color indexed="81"/>
            <rFont val="Tahoma"/>
            <family val="2"/>
          </rPr>
          <t>to take into account that information when determining the appropriate form and figures to use.</t>
        </r>
        <r>
          <rPr>
            <sz val="12"/>
            <color indexed="81"/>
            <rFont val="Tahoma"/>
            <family val="2"/>
          </rPr>
          <t xml:space="preserve">
</t>
        </r>
      </text>
    </comment>
    <comment ref="C45" authorId="2">
      <text>
        <r>
          <rPr>
            <sz val="12"/>
            <color indexed="81"/>
            <rFont val="Tahoma"/>
            <family val="2"/>
          </rPr>
          <t>This is the amount the client must pay toward their rent</t>
        </r>
        <r>
          <rPr>
            <sz val="9"/>
            <color indexed="81"/>
            <rFont val="Tahoma"/>
            <family val="2"/>
          </rPr>
          <t xml:space="preserve">
</t>
        </r>
      </text>
    </comment>
    <comment ref="B47" authorId="2">
      <text>
        <r>
          <rPr>
            <sz val="12"/>
            <color indexed="81"/>
            <rFont val="Tahoma"/>
            <family val="2"/>
          </rPr>
          <t>This is for base rate only - do not include additional charges for which S+C will not pay, such as washer/dryer rental.</t>
        </r>
      </text>
    </comment>
    <comment ref="B48" authorId="2">
      <text>
        <r>
          <rPr>
            <sz val="14"/>
            <color indexed="81"/>
            <rFont val="Tahoma"/>
            <family val="2"/>
          </rPr>
          <t>This is the amount the grant will pay for rent.</t>
        </r>
        <r>
          <rPr>
            <sz val="9"/>
            <color indexed="81"/>
            <rFont val="Tahoma"/>
            <family val="2"/>
          </rPr>
          <t xml:space="preserve">
</t>
        </r>
      </text>
    </comment>
    <comment ref="C48" authorId="2">
      <text>
        <r>
          <rPr>
            <sz val="14"/>
            <color indexed="81"/>
            <rFont val="Tahoma"/>
            <family val="2"/>
          </rPr>
          <t>This is the amount that will be paid by the grant.</t>
        </r>
      </text>
    </comment>
  </commentList>
</comments>
</file>

<file path=xl/sharedStrings.xml><?xml version="1.0" encoding="utf-8"?>
<sst xmlns="http://schemas.openxmlformats.org/spreadsheetml/2006/main" count="242" uniqueCount="238">
  <si>
    <t>Resident Rent Calculation Worksheet</t>
  </si>
  <si>
    <t>(1)</t>
  </si>
  <si>
    <t>(2)</t>
  </si>
  <si>
    <t>(3)</t>
  </si>
  <si>
    <t>Annual Income</t>
  </si>
  <si>
    <t>Calculating Adjusted Income</t>
  </si>
  <si>
    <t>Dependent Allowance</t>
  </si>
  <si>
    <t>(4)</t>
  </si>
  <si>
    <t>(5)</t>
  </si>
  <si>
    <t>Multiply Line 4 by $480</t>
  </si>
  <si>
    <t>Child Care Allowance</t>
  </si>
  <si>
    <t>(6)</t>
  </si>
  <si>
    <t>Disabled Assistance Allowance</t>
  </si>
  <si>
    <t>(7)</t>
  </si>
  <si>
    <t>(8)</t>
  </si>
  <si>
    <t>(9)</t>
  </si>
  <si>
    <t>(10)</t>
  </si>
  <si>
    <t>(11)</t>
  </si>
  <si>
    <t>Lesser of Lines 9 or 10</t>
  </si>
  <si>
    <t>Medical Expenses/Elderly Family Allowances</t>
  </si>
  <si>
    <t>(12)</t>
  </si>
  <si>
    <t>(13)</t>
  </si>
  <si>
    <t>If Line 9&gt;0, enter amount from Line 12, otherwise add Line 7 and 12 and subtract Line 8.</t>
  </si>
  <si>
    <t>(14)</t>
  </si>
  <si>
    <t>Elderly/Disabled Allowance ( Enter $400, if applicable)</t>
  </si>
  <si>
    <t>Adjusted Income</t>
  </si>
  <si>
    <t>(15)</t>
  </si>
  <si>
    <t>(16)</t>
  </si>
  <si>
    <t>Adjusted Income (Subtract Line 15 from Line 3)</t>
  </si>
  <si>
    <t>Resident Rent Determination</t>
  </si>
  <si>
    <t>(17)</t>
  </si>
  <si>
    <t>(18)</t>
  </si>
  <si>
    <t>10% of Monthly Income (Divide Line 3 by 12 and multiply by 0.1</t>
  </si>
  <si>
    <t>(19)</t>
  </si>
  <si>
    <t>Portion of welfare payment designated by the agency to meet the family's housing cost, if applicable.</t>
  </si>
  <si>
    <t xml:space="preserve">Enter the Largest of Lines 17, 18 or 19. </t>
  </si>
  <si>
    <t>(20)</t>
  </si>
  <si>
    <t>(21)</t>
  </si>
  <si>
    <t>(22)</t>
  </si>
  <si>
    <t>Resident Rent (Subtract Line 21 from Line 20)</t>
  </si>
  <si>
    <t>(23)</t>
  </si>
  <si>
    <t xml:space="preserve">This is the Maximum amount per month that may be charged for rent. </t>
  </si>
  <si>
    <t>(5) Income of a live-in aide as defined in Sec. 813.102;</t>
  </si>
  <si>
    <t>(7) Amounts received under training programs funded by HUD;</t>
  </si>
  <si>
    <t>reimbursement of out-of-pocket expenses incurred</t>
  </si>
  <si>
    <t>(special equipment, clothing, transportation, child</t>
  </si>
  <si>
    <t>care, etc.) and which are made solely to allow</t>
  </si>
  <si>
    <t>participation in a specific program;</t>
  </si>
  <si>
    <t>resident for performing a service for the owner, on a</t>
  </si>
  <si>
    <t>part-time basis, that enhances the quality of life in</t>
  </si>
  <si>
    <t>the development. Such services may include, but are not</t>
  </si>
  <si>
    <t>limited to, fire patrol, hall monitoring lawn</t>
  </si>
  <si>
    <t>maintenance, and resident initiatives coordination. No</t>
  </si>
  <si>
    <t>resident may receive more than one such stipend during</t>
  </si>
  <si>
    <t>the same period of time;</t>
  </si>
  <si>
    <t>(11) Compensation from state or local employment training</t>
  </si>
  <si>
    <t>programs and training of a family member as resident</t>
  </si>
  <si>
    <t>management staff. Amounts excluded by this provision</t>
  </si>
  <si>
    <t>must be received under employment training programs with</t>
  </si>
  <si>
    <t>clearly defined goals and objectives, and are excluded</t>
  </si>
  <si>
    <t>only for a limited period as determined in advance;</t>
  </si>
  <si>
    <t>(13) For all initial determinations and reexaminations of</t>
  </si>
  <si>
    <t>income carried out on or after April 23, 1993,</t>
  </si>
  <si>
    <t>reparation payments paid by a foreign government</t>
  </si>
  <si>
    <t>pursuant to claims filed under the laws of that</t>
  </si>
  <si>
    <t>(14) Earnings in excess of $480 for each full time student 18</t>
  </si>
  <si>
    <t>(18) Amounts paid by a State agency to a family with a</t>
  </si>
  <si>
    <t>developmentally disabled family member living at home to</t>
  </si>
  <si>
    <t>offset the cost of services and equipment needed to keep</t>
  </si>
  <si>
    <t>the developmentally disabled family member at home;</t>
  </si>
  <si>
    <t>(19) Amounts specifically excluded by any other federal</t>
  </si>
  <si>
    <t>statute from consideration as income for purposes of</t>
  </si>
  <si>
    <t>(a) The value of the allotment provided to an eligible</t>
  </si>
  <si>
    <t>(b) Payments to volunteers under the Domestic</t>
  </si>
  <si>
    <t>(c) Payments received under the Alaska Native Claims</t>
  </si>
  <si>
    <t>Settlement Act (43 U.S.C. 1626);</t>
  </si>
  <si>
    <t>(d) Income derived from certain submarginal land of</t>
  </si>
  <si>
    <t>the United States that is held in trust for</t>
  </si>
  <si>
    <t>certain Indian tribes (25 U.S.C. 459e);</t>
  </si>
  <si>
    <t>(e) Payments or allowances made under the Department</t>
  </si>
  <si>
    <t>of Health and Human Services' Low-Income Home</t>
  </si>
  <si>
    <t>Energy Assistance Program (42 U.S.C. 8624 (f));</t>
  </si>
  <si>
    <t>(f) Payments received under programs funded in whole</t>
  </si>
  <si>
    <t>or in part under the Job Training Partnership Act</t>
  </si>
  <si>
    <t>(29 U.S.C. 1552(b));</t>
  </si>
  <si>
    <t>(g) Income derived from the disposition of funds of</t>
  </si>
  <si>
    <t>the Grand River Band of Ottawa Indians (Pub.L. 94-</t>
  </si>
  <si>
    <t>540, 90 Stat. 2503-2504);</t>
  </si>
  <si>
    <t>(h) The first $2,000 of per capita shares received</t>
  </si>
  <si>
    <t>from judgment funds awarded by the Indian Claims</t>
  </si>
  <si>
    <t>Commission or the Court of Claims (25 U.S.C.</t>
  </si>
  <si>
    <t>1407-1408) or from funds held in trust for an</t>
  </si>
  <si>
    <t>Indian tribe by the Secretary 0-Interior (25</t>
  </si>
  <si>
    <t>U.S.C. 117);</t>
  </si>
  <si>
    <t>(i) Scholarships funded under Title IV of the Higher</t>
  </si>
  <si>
    <t>Education Act of 1965 including awards under the</t>
  </si>
  <si>
    <t>Federal work-study program or under the Bureau of</t>
  </si>
  <si>
    <t>Indian Affairs student assistance programs that</t>
  </si>
  <si>
    <t>are made available to cover the costs of tuition,</t>
  </si>
  <si>
    <t>fees, books, equipment, materials, supplies,</t>
  </si>
  <si>
    <t>transportation, and miscellaneous personal</t>
  </si>
  <si>
    <t>expenses of a student at an educational</t>
  </si>
  <si>
    <t>institution (20 U.S.C. 1087uu);</t>
  </si>
  <si>
    <t>(j) Payments received from programs funded under Title</t>
  </si>
  <si>
    <t>V of the Older Americans Act of 1965 (U.S.C.</t>
  </si>
  <si>
    <t>3056(f) 1 ;</t>
  </si>
  <si>
    <t>(k) Payments received after January 1, 1989, from the</t>
  </si>
  <si>
    <t>Agent Orange Settlement Fund or any other fund</t>
  </si>
  <si>
    <t>established pursuant to the settlement in the In</t>
  </si>
  <si>
    <t>Re Agent Orange product liability litigation,</t>
  </si>
  <si>
    <t>M.D.L. No. 381 (E.D.N.Y.); and</t>
  </si>
  <si>
    <t>(l) Payments received under Maine Indian Claims</t>
  </si>
  <si>
    <t>Settlement Act of 1980 (Pub.L. 96-420, 94 Stat.</t>
  </si>
  <si>
    <t>1785) ;</t>
  </si>
  <si>
    <t>from the Internal Revenue Service on or after</t>
  </si>
  <si>
    <t>January 1, 1991. Payments may be received in a</t>
  </si>
  <si>
    <t>resident's regular pay or as a single sum payment;</t>
  </si>
  <si>
    <t>(n) Payments received as AmeriCorps Living Allowances</t>
  </si>
  <si>
    <t>(29 U.S.C. Sec.1552) ;</t>
  </si>
  <si>
    <t>Program for Women, Infants, and Children;</t>
  </si>
  <si>
    <t>Program (42 U.S.C. 175-176);</t>
  </si>
  <si>
    <t>(42 U.S.C. 1771-1778);</t>
  </si>
  <si>
    <t>Act of 1990.</t>
  </si>
  <si>
    <t>(4) Amounts received by the family, that are specifically for, or in reimbursement of, the cost of medical expenses for any family member;</t>
  </si>
  <si>
    <t>(6) The full amount of student assistance paid directly to the student or to the educational institution;</t>
  </si>
  <si>
    <t>(8) Amounts received by a disabled person that are disregarded for a limited time for purposes of SSI</t>
  </si>
  <si>
    <t>(2) The full amount of periodic payments received from</t>
  </si>
  <si>
    <t>social security, annuities, insurance policies,</t>
  </si>
  <si>
    <t>retirement funds, pensions, disability or death benefits</t>
  </si>
  <si>
    <t>lump sum payment for delayed start of a periodic</t>
  </si>
  <si>
    <t>payment, but see section 4b(3) below;</t>
  </si>
  <si>
    <t>families or individuals, based on need, that are made</t>
  </si>
  <si>
    <t>under programs funded, separately or jointly, by</t>
  </si>
  <si>
    <t>through state welfare programs);</t>
  </si>
  <si>
    <t>dwelling;</t>
  </si>
  <si>
    <t>profession;</t>
  </si>
  <si>
    <t>from real or personal property;</t>
  </si>
  <si>
    <t>Total</t>
  </si>
  <si>
    <t>Multiply Line 3 by 0.03 (for those with disabilities)</t>
  </si>
  <si>
    <r>
      <t>a.</t>
    </r>
    <r>
      <rPr>
        <b/>
        <sz val="11"/>
        <color indexed="8"/>
        <rFont val="Calibri"/>
        <family val="2"/>
      </rPr>
      <t xml:space="preserve"> Income that must be included.</t>
    </r>
    <r>
      <rPr>
        <sz val="11"/>
        <color theme="1"/>
        <rFont val="Calibri"/>
        <family val="2"/>
        <scheme val="minor"/>
      </rPr>
      <t xml:space="preserve"> For purposes of determining resident rent, annual gross income is the total income of all family under age 18,members, excluding any employment income of children from all sources anticipated to be received in the 12-month period following the effective date of the income  certification. As noted below, with respect to minors, income other than that from employment must be included. Please note that in S+C, unrelated persons can constitute a family and that the income of all adults living in the unit must be included in annual gross income. The information in section 4a and 4b is contained in 24 CFR 813.106, Annual Income, Interim Rule published in the Federal Register on April 5, 1995 (60 FR 17388). Annual gross income includes, but is not limited to:</t>
    </r>
  </si>
  <si>
    <r>
      <t xml:space="preserve">(1) The full amount, before any payroll deductions, of </t>
    </r>
    <r>
      <rPr>
        <b/>
        <sz val="11"/>
        <color indexed="8"/>
        <rFont val="Calibri"/>
        <family val="2"/>
      </rPr>
      <t>wages</t>
    </r>
  </si>
  <si>
    <r>
      <rPr>
        <b/>
        <sz val="11"/>
        <color indexed="8"/>
        <rFont val="Calibri"/>
        <family val="2"/>
      </rPr>
      <t xml:space="preserve">and salaries, overtime pay, commissions, fees, tips </t>
    </r>
    <r>
      <rPr>
        <sz val="11"/>
        <color theme="1"/>
        <rFont val="Calibri"/>
        <family val="2"/>
        <scheme val="minor"/>
      </rPr>
      <t>and</t>
    </r>
  </si>
  <si>
    <r>
      <rPr>
        <b/>
        <sz val="11"/>
        <color indexed="8"/>
        <rFont val="Calibri"/>
        <family val="2"/>
      </rPr>
      <t>bonuses, and other</t>
    </r>
    <r>
      <rPr>
        <sz val="11"/>
        <color theme="1"/>
        <rFont val="Calibri"/>
        <family val="2"/>
        <scheme val="minor"/>
      </rPr>
      <t xml:space="preserve"> compensation for personal services;</t>
    </r>
  </si>
  <si>
    <r>
      <rPr>
        <b/>
        <sz val="11"/>
        <color indexed="8"/>
        <rFont val="Calibri"/>
        <family val="2"/>
      </rPr>
      <t>and other</t>
    </r>
    <r>
      <rPr>
        <sz val="11"/>
        <color theme="1"/>
        <rFont val="Calibri"/>
        <family val="2"/>
        <scheme val="minor"/>
      </rPr>
      <t xml:space="preserve"> similar types of periodic receipts, including</t>
    </r>
  </si>
  <si>
    <r>
      <t xml:space="preserve">(3) Payments in lieu of earnings, such as </t>
    </r>
    <r>
      <rPr>
        <b/>
        <sz val="11"/>
        <color indexed="8"/>
        <rFont val="Calibri"/>
        <family val="2"/>
      </rPr>
      <t>unemployment</t>
    </r>
    <r>
      <rPr>
        <sz val="11"/>
        <color theme="1"/>
        <rFont val="Calibri"/>
        <family val="2"/>
        <scheme val="minor"/>
      </rPr>
      <t xml:space="preserve"> and</t>
    </r>
  </si>
  <si>
    <r>
      <rPr>
        <b/>
        <sz val="11"/>
        <color indexed="8"/>
        <rFont val="Calibri"/>
        <family val="2"/>
      </rPr>
      <t xml:space="preserve">disability compensation, worker's compensation </t>
    </r>
    <r>
      <rPr>
        <sz val="11"/>
        <color theme="1"/>
        <rFont val="Calibri"/>
        <family val="2"/>
        <scheme val="minor"/>
      </rPr>
      <t>and</t>
    </r>
  </si>
  <si>
    <r>
      <rPr>
        <b/>
        <sz val="11"/>
        <color indexed="8"/>
        <rFont val="Calibri"/>
        <family val="2"/>
      </rPr>
      <t>severance pay</t>
    </r>
    <r>
      <rPr>
        <sz val="11"/>
        <color theme="1"/>
        <rFont val="Calibri"/>
        <family val="2"/>
        <scheme val="minor"/>
      </rPr>
      <t xml:space="preserve"> (but see section 4b(3) below);</t>
    </r>
  </si>
  <si>
    <r>
      <t xml:space="preserve">(4) </t>
    </r>
    <r>
      <rPr>
        <b/>
        <sz val="11"/>
        <color indexed="8"/>
        <rFont val="Calibri"/>
        <family val="2"/>
      </rPr>
      <t>Welfare assistance.</t>
    </r>
    <r>
      <rPr>
        <sz val="11"/>
        <color theme="1"/>
        <rFont val="Calibri"/>
        <family val="2"/>
        <scheme val="minor"/>
      </rPr>
      <t xml:space="preserve"> Welfare or other payments to</t>
    </r>
  </si>
  <si>
    <r>
      <t xml:space="preserve">(5) </t>
    </r>
    <r>
      <rPr>
        <b/>
        <sz val="11"/>
        <color indexed="8"/>
        <rFont val="Calibri"/>
        <family val="2"/>
      </rPr>
      <t>Periodic and determinable allowances</t>
    </r>
    <r>
      <rPr>
        <sz val="11"/>
        <color theme="1"/>
        <rFont val="Calibri"/>
        <family val="2"/>
        <scheme val="minor"/>
      </rPr>
      <t xml:space="preserve">, such as </t>
    </r>
    <r>
      <rPr>
        <b/>
        <sz val="11"/>
        <color indexed="8"/>
        <rFont val="Calibri"/>
        <family val="2"/>
      </rPr>
      <t>alimony</t>
    </r>
  </si>
  <si>
    <r>
      <t xml:space="preserve">and </t>
    </r>
    <r>
      <rPr>
        <b/>
        <sz val="11"/>
        <color indexed="8"/>
        <rFont val="Calibri"/>
        <family val="2"/>
      </rPr>
      <t>child support payments</t>
    </r>
    <r>
      <rPr>
        <sz val="11"/>
        <color theme="1"/>
        <rFont val="Calibri"/>
        <family val="2"/>
        <scheme val="minor"/>
      </rPr>
      <t xml:space="preserve">, and </t>
    </r>
    <r>
      <rPr>
        <b/>
        <sz val="11"/>
        <color indexed="8"/>
        <rFont val="Calibri"/>
        <family val="2"/>
      </rPr>
      <t>regular contributions</t>
    </r>
    <r>
      <rPr>
        <sz val="11"/>
        <color theme="1"/>
        <rFont val="Calibri"/>
        <family val="2"/>
        <scheme val="minor"/>
      </rPr>
      <t xml:space="preserve"> or</t>
    </r>
  </si>
  <si>
    <r>
      <rPr>
        <b/>
        <sz val="11"/>
        <color indexed="8"/>
        <rFont val="Calibri"/>
        <family val="2"/>
      </rPr>
      <t>gifts received from persons not residing</t>
    </r>
    <r>
      <rPr>
        <sz val="11"/>
        <color theme="1"/>
        <rFont val="Calibri"/>
        <family val="2"/>
        <scheme val="minor"/>
      </rPr>
      <t xml:space="preserve"> in the</t>
    </r>
  </si>
  <si>
    <r>
      <t xml:space="preserve">(6) </t>
    </r>
    <r>
      <rPr>
        <b/>
        <sz val="11"/>
        <color indexed="8"/>
        <rFont val="Calibri"/>
        <family val="2"/>
      </rPr>
      <t xml:space="preserve">Net income from the operation of a business </t>
    </r>
    <r>
      <rPr>
        <sz val="11"/>
        <color theme="1"/>
        <rFont val="Calibri"/>
        <family val="2"/>
        <scheme val="minor"/>
      </rPr>
      <t>or</t>
    </r>
  </si>
  <si>
    <r>
      <t xml:space="preserve">(7) </t>
    </r>
    <r>
      <rPr>
        <b/>
        <sz val="11"/>
        <color indexed="8"/>
        <rFont val="Calibri"/>
        <family val="2"/>
      </rPr>
      <t>Interest, dividends, and other net income</t>
    </r>
    <r>
      <rPr>
        <sz val="11"/>
        <color theme="1"/>
        <rFont val="Calibri"/>
        <family val="2"/>
        <scheme val="minor"/>
      </rPr>
      <t xml:space="preserve"> of any kind</t>
    </r>
  </si>
  <si>
    <r>
      <t>(8) A</t>
    </r>
    <r>
      <rPr>
        <b/>
        <sz val="11"/>
        <color indexed="8"/>
        <rFont val="Calibri"/>
        <family val="2"/>
      </rPr>
      <t>ll regular pay, special pay and allowances</t>
    </r>
    <r>
      <rPr>
        <sz val="11"/>
        <color theme="1"/>
        <rFont val="Calibri"/>
        <family val="2"/>
        <scheme val="minor"/>
      </rPr>
      <t xml:space="preserve"> of a member</t>
    </r>
  </si>
  <si>
    <r>
      <t xml:space="preserve">of the </t>
    </r>
    <r>
      <rPr>
        <b/>
        <sz val="11"/>
        <color indexed="8"/>
        <rFont val="Calibri"/>
        <family val="2"/>
      </rPr>
      <t>Armed Forces</t>
    </r>
    <r>
      <rPr>
        <sz val="11"/>
        <color theme="1"/>
        <rFont val="Calibri"/>
        <family val="2"/>
        <scheme val="minor"/>
      </rPr>
      <t>, except special hostile fire pay.</t>
    </r>
  </si>
  <si>
    <r>
      <rPr>
        <b/>
        <sz val="11"/>
        <color indexed="8"/>
        <rFont val="Calibri"/>
        <family val="2"/>
      </rPr>
      <t xml:space="preserve">Income that must be excluded. </t>
    </r>
    <r>
      <rPr>
        <sz val="11"/>
        <color theme="1"/>
        <rFont val="Calibri"/>
        <family val="2"/>
        <scheme val="minor"/>
      </rPr>
      <t>Annual gross income does not include:</t>
    </r>
  </si>
  <si>
    <r>
      <t>(1)</t>
    </r>
    <r>
      <rPr>
        <b/>
        <sz val="11"/>
        <color indexed="8"/>
        <rFont val="Calibri"/>
        <family val="2"/>
      </rPr>
      <t xml:space="preserve"> Income from employment of children</t>
    </r>
    <r>
      <rPr>
        <sz val="11"/>
        <color theme="1"/>
        <rFont val="Calibri"/>
        <family val="2"/>
        <scheme val="minor"/>
      </rPr>
      <t xml:space="preserve"> (including foster children) under the age of 18 years;</t>
    </r>
  </si>
  <si>
    <r>
      <rPr>
        <b/>
        <sz val="11"/>
        <color indexed="8"/>
        <rFont val="Calibri"/>
        <family val="2"/>
      </rPr>
      <t>(2) Payments received for the care of foster children or foster adults</t>
    </r>
    <r>
      <rPr>
        <sz val="11"/>
        <color theme="1"/>
        <rFont val="Calibri"/>
        <family val="2"/>
        <scheme val="minor"/>
      </rPr>
      <t xml:space="preserve"> (usually individuals with disabilities, unrelated to the tenant family, who are unable to live alone);</t>
    </r>
  </si>
  <si>
    <r>
      <t>(3)</t>
    </r>
    <r>
      <rPr>
        <b/>
        <sz val="11"/>
        <color indexed="8"/>
        <rFont val="Calibri"/>
        <family val="2"/>
      </rPr>
      <t xml:space="preserve"> Lump-sum additions to family assets,</t>
    </r>
    <r>
      <rPr>
        <sz val="11"/>
        <color theme="1"/>
        <rFont val="Calibri"/>
        <family val="2"/>
        <scheme val="minor"/>
      </rPr>
      <t xml:space="preserve"> such as inheritances, insurance payments (including payments under health and accident insurance and worker's compensation), capital gains, and settlement for personal or property losses (but see section 4a(3);</t>
    </r>
  </si>
  <si>
    <t>is a modest amount (not to exceed $200 per month) received by a</t>
  </si>
  <si>
    <t>(12) Temporary, nonrecurring or sporadic income (including gifts);</t>
  </si>
  <si>
    <t>government by persons who were persecuted during the Nazi era;</t>
  </si>
  <si>
    <t>years old or older (excluding the head of household and spouse);</t>
  </si>
  <si>
    <t>(15) Adoption assistance payments in excess of $460 per adopted child;</t>
  </si>
  <si>
    <t>(16) Deferred periodic payments of SSI income and social security benefits;</t>
  </si>
  <si>
    <t>programs that included assistance under the U.S. Housing Act of 1937.</t>
  </si>
  <si>
    <t>household under the Food Stamp Act of 1977 (7 U.S.C. 2017(b));</t>
  </si>
  <si>
    <t>Volunteer Service Act of 1973 (42 U.S.C.5044 , 5058) ;</t>
  </si>
  <si>
    <r>
      <t xml:space="preserve">(10) </t>
    </r>
    <r>
      <rPr>
        <b/>
        <sz val="11"/>
        <color indexed="8"/>
        <rFont val="Calibri"/>
        <family val="2"/>
      </rPr>
      <t>A resident service stipend</t>
    </r>
    <r>
      <rPr>
        <sz val="11"/>
        <color theme="1"/>
        <rFont val="Calibri"/>
        <family val="2"/>
        <scheme val="minor"/>
      </rPr>
      <t>. A resident service stipend</t>
    </r>
  </si>
  <si>
    <r>
      <t xml:space="preserve">(9) Amounts received by a participant in other </t>
    </r>
    <r>
      <rPr>
        <b/>
        <sz val="11"/>
        <color indexed="8"/>
        <rFont val="Calibri"/>
        <family val="2"/>
      </rPr>
      <t>publicly</t>
    </r>
  </si>
  <si>
    <r>
      <rPr>
        <b/>
        <sz val="11"/>
        <color indexed="8"/>
        <rFont val="Calibri"/>
        <family val="2"/>
      </rPr>
      <t>assisted programs</t>
    </r>
    <r>
      <rPr>
        <sz val="11"/>
        <color theme="1"/>
        <rFont val="Calibri"/>
        <family val="2"/>
        <scheme val="minor"/>
      </rPr>
      <t xml:space="preserve"> which are specifically for or in</t>
    </r>
  </si>
  <si>
    <r>
      <t xml:space="preserve">(17) Amounts received by the family in the form of </t>
    </r>
    <r>
      <rPr>
        <b/>
        <sz val="11"/>
        <color indexed="8"/>
        <rFont val="Calibri"/>
        <family val="2"/>
      </rPr>
      <t>refunds</t>
    </r>
    <r>
      <rPr>
        <sz val="11"/>
        <color theme="1"/>
        <rFont val="Calibri"/>
        <family val="2"/>
        <scheme val="minor"/>
      </rPr>
      <t xml:space="preserve"> or</t>
    </r>
  </si>
  <si>
    <r>
      <rPr>
        <b/>
        <sz val="11"/>
        <color indexed="8"/>
        <rFont val="Calibri"/>
        <family val="2"/>
      </rPr>
      <t>rebates</t>
    </r>
    <r>
      <rPr>
        <sz val="11"/>
        <color theme="1"/>
        <rFont val="Calibri"/>
        <family val="2"/>
        <scheme val="minor"/>
      </rPr>
      <t xml:space="preserve"> under state or local law for property taxes paid on the dwelling unit;</t>
    </r>
  </si>
  <si>
    <t>determining eligibility or benefits under a category of assistance</t>
  </si>
  <si>
    <r>
      <t xml:space="preserve">(m) </t>
    </r>
    <r>
      <rPr>
        <b/>
        <sz val="11"/>
        <color indexed="8"/>
        <rFont val="Calibri"/>
        <family val="2"/>
      </rPr>
      <t xml:space="preserve">Earned income tax credit refund payments </t>
    </r>
    <r>
      <rPr>
        <sz val="11"/>
        <color theme="1"/>
        <rFont val="Calibri"/>
        <family val="2"/>
        <scheme val="minor"/>
      </rPr>
      <t>received</t>
    </r>
  </si>
  <si>
    <r>
      <t xml:space="preserve">(o) Payments received under </t>
    </r>
    <r>
      <rPr>
        <b/>
        <sz val="11"/>
        <color indexed="8"/>
        <rFont val="Calibri"/>
        <family val="2"/>
      </rPr>
      <t>WIC-Supplemental Food</t>
    </r>
  </si>
  <si>
    <r>
      <t xml:space="preserve">(p) Payments received under the </t>
    </r>
    <r>
      <rPr>
        <b/>
        <sz val="11"/>
        <color indexed="8"/>
        <rFont val="Calibri"/>
        <family val="2"/>
      </rPr>
      <t>National School Lunch</t>
    </r>
  </si>
  <si>
    <r>
      <t>(q) Payments received under the</t>
    </r>
    <r>
      <rPr>
        <b/>
        <sz val="11"/>
        <color indexed="8"/>
        <rFont val="Calibri"/>
        <family val="2"/>
      </rPr>
      <t xml:space="preserve"> Child Nutrition Act</t>
    </r>
  </si>
  <si>
    <r>
      <t xml:space="preserve">(r) Payments received under the </t>
    </r>
    <r>
      <rPr>
        <b/>
        <sz val="11"/>
        <color indexed="8"/>
        <rFont val="Calibri"/>
        <family val="2"/>
      </rPr>
      <t>Child Care Block Grant</t>
    </r>
  </si>
  <si>
    <t>disregarded for a limited time for purposes of SSI income eligibility and benefits because they are set</t>
  </si>
  <si>
    <t>aside for use under a Plan for Achieving Self-Support (PASS); or</t>
  </si>
  <si>
    <t>Monthly Amount</t>
  </si>
  <si>
    <t>Source for all hshld members income</t>
  </si>
  <si>
    <t>Family Member 
Earnings</t>
  </si>
  <si>
    <t>Medical Expense</t>
  </si>
  <si>
    <t>Annual Total for Medical Expenses</t>
  </si>
  <si>
    <t xml:space="preserve">Income Exclusions (annual) - e.g., student assistance). </t>
  </si>
  <si>
    <r>
      <t xml:space="preserve">Federal, State or local governments (e.g., </t>
    </r>
    <r>
      <rPr>
        <b/>
        <sz val="11"/>
        <color indexed="8"/>
        <rFont val="Calibri"/>
        <family val="2"/>
      </rPr>
      <t>Aid to</t>
    </r>
  </si>
  <si>
    <r>
      <rPr>
        <b/>
        <sz val="11"/>
        <color indexed="8"/>
        <rFont val="Calibri"/>
        <family val="2"/>
      </rPr>
      <t>Families with Dependent Children (AFDC)</t>
    </r>
    <r>
      <rPr>
        <sz val="11"/>
        <color theme="1"/>
        <rFont val="Calibri"/>
        <family val="2"/>
        <scheme val="minor"/>
      </rPr>
      <t xml:space="preserve"> , Supplemental</t>
    </r>
  </si>
  <si>
    <r>
      <t>Security Income (</t>
    </r>
    <r>
      <rPr>
        <b/>
        <sz val="11"/>
        <color indexed="8"/>
        <rFont val="Calibri"/>
        <family val="2"/>
      </rPr>
      <t>SSI</t>
    </r>
    <r>
      <rPr>
        <sz val="11"/>
        <color theme="1"/>
        <rFont val="Calibri"/>
        <family val="2"/>
        <scheme val="minor"/>
      </rPr>
      <t>), and general assistance available</t>
    </r>
  </si>
  <si>
    <t xml:space="preserve">Client Name: </t>
  </si>
  <si>
    <t>Date</t>
  </si>
  <si>
    <t xml:space="preserve">Completed By:                                                                   Date: </t>
  </si>
  <si>
    <t>S+C Subsidy for Rent</t>
  </si>
  <si>
    <t>(26)</t>
  </si>
  <si>
    <t>(25)</t>
  </si>
  <si>
    <t>(24)</t>
  </si>
  <si>
    <t>Gas Hot Water Heater</t>
  </si>
  <si>
    <t>A/C</t>
  </si>
  <si>
    <t xml:space="preserve">     Heat</t>
  </si>
  <si>
    <t>(not septic)</t>
  </si>
  <si>
    <t xml:space="preserve">   Sewer</t>
  </si>
  <si>
    <t>Client pays for (Check all that apply.)</t>
  </si>
  <si>
    <t xml:space="preserve">     Electricity
     Natural Gas</t>
  </si>
  <si>
    <t xml:space="preserve">     Propane Gas
     Water
     Sewer
     Trash Pickup</t>
  </si>
  <si>
    <r>
      <t xml:space="preserve">  Appliance</t>
    </r>
    <r>
      <rPr>
        <b/>
        <u/>
        <sz val="13"/>
        <color indexed="8"/>
        <rFont val="Arial"/>
        <family val="2"/>
      </rPr>
      <t xml:space="preserve"> Rented or Purchased</t>
    </r>
    <r>
      <rPr>
        <b/>
        <sz val="13"/>
        <color indexed="8"/>
        <rFont val="Arial"/>
        <family val="2"/>
      </rPr>
      <t xml:space="preserve"> by client (if yes, then check appliance below)</t>
    </r>
  </si>
  <si>
    <r>
      <rPr>
        <b/>
        <sz val="13"/>
        <color indexed="8"/>
        <rFont val="Arial"/>
        <family val="2"/>
      </rPr>
      <t xml:space="preserve">Total Rent </t>
    </r>
    <r>
      <rPr>
        <sz val="13"/>
        <color indexed="8"/>
        <rFont val="Arial"/>
        <family val="2"/>
      </rPr>
      <t xml:space="preserve">per Month, </t>
    </r>
    <r>
      <rPr>
        <b/>
        <sz val="13"/>
        <color indexed="8"/>
        <rFont val="Arial"/>
        <family val="2"/>
      </rPr>
      <t>based on the Lease</t>
    </r>
  </si>
  <si>
    <t xml:space="preserve">                    Range/Microwave
                    Refrigerator</t>
  </si>
  <si>
    <t xml:space="preserve">     Range/                  Gas
     Stove                     Electric</t>
  </si>
  <si>
    <t xml:space="preserve">               Gas
               Electric</t>
  </si>
  <si>
    <t xml:space="preserve"> </t>
  </si>
  <si>
    <t>Total Income Adjustments (Add Lines 5, 6, 11,13, &amp; 14)</t>
  </si>
  <si>
    <t>If line 7&gt; line 8, Subtract Line 8 from Line 7</t>
  </si>
  <si>
    <t>Meds</t>
  </si>
  <si>
    <t>S+C Subsidy for Utilities, if any.</t>
  </si>
  <si>
    <t>FOR YOUR INFORMATION</t>
  </si>
  <si>
    <t>The gray fields will calculate automatically</t>
  </si>
  <si>
    <t>SIGN &amp; DATE form at the bottom and provide backup documents when submitting.</t>
  </si>
  <si>
    <t>If a cell shows #### - make the column wider to show the number.</t>
  </si>
  <si>
    <t>If a cell has blue font that is underlined - you may click on the text for more information.</t>
  </si>
  <si>
    <t>*</t>
  </si>
  <si>
    <t>Number of Dependents *</t>
  </si>
  <si>
    <r>
      <t xml:space="preserve">Anticipated </t>
    </r>
    <r>
      <rPr>
        <b/>
        <sz val="13"/>
        <color indexed="8"/>
        <rFont val="Arial"/>
        <family val="2"/>
      </rPr>
      <t>Unreimbursed</t>
    </r>
    <r>
      <rPr>
        <sz val="13"/>
        <color indexed="8"/>
        <rFont val="Arial"/>
        <family val="2"/>
      </rPr>
      <t xml:space="preserve"> Expenses for Care of Children (annual) *</t>
    </r>
  </si>
  <si>
    <t>Disabled Assistance Expenses (Attendant Care or DME) (Annual) *</t>
  </si>
  <si>
    <t>If lease indicates BASE plus additional costs that will not be paid by S+C, please indicate additonal costs below.</t>
  </si>
  <si>
    <r>
      <t xml:space="preserve">Utility Allowance - </t>
    </r>
    <r>
      <rPr>
        <b/>
        <sz val="13"/>
        <color indexed="8"/>
        <rFont val="Arial"/>
        <family val="2"/>
      </rPr>
      <t>(Select appropriate tab below to claculate amount; print UA form as back up for file)</t>
    </r>
  </si>
  <si>
    <t>30% of Monthly Adjusted Income (Divide Line 16 by 12 &amp; multiply by 0.3)</t>
  </si>
  <si>
    <r>
      <t xml:space="preserve">Utility Reimbursement - Only if Line 22&lt;=0, This is the maximum allowance amount to be paid </t>
    </r>
    <r>
      <rPr>
        <b/>
        <u/>
        <sz val="13"/>
        <rFont val="Arial"/>
        <family val="2"/>
      </rPr>
      <t>to</t>
    </r>
    <r>
      <rPr>
        <b/>
        <sz val="13"/>
        <color indexed="8"/>
        <rFont val="Arial"/>
        <family val="2"/>
      </rPr>
      <t xml:space="preserve"> utility company</t>
    </r>
    <r>
      <rPr>
        <sz val="13"/>
        <color indexed="8"/>
        <rFont val="Arial"/>
        <family val="2"/>
      </rPr>
      <t xml:space="preserve">. Only the actual amount should be paid </t>
    </r>
    <r>
      <rPr>
        <b/>
        <sz val="13"/>
        <color indexed="8"/>
        <rFont val="Arial"/>
        <family val="2"/>
      </rPr>
      <t>UP TO</t>
    </r>
    <r>
      <rPr>
        <sz val="13"/>
        <color indexed="8"/>
        <rFont val="Arial"/>
        <family val="2"/>
      </rPr>
      <t xml:space="preserve"> the amount indicated. </t>
    </r>
    <r>
      <rPr>
        <b/>
        <sz val="13"/>
        <color indexed="8"/>
        <rFont val="Arial"/>
        <family val="2"/>
      </rPr>
      <t>Any balance must be paid by client.</t>
    </r>
    <r>
      <rPr>
        <sz val="13"/>
        <color indexed="8"/>
        <rFont val="Arial"/>
        <family val="2"/>
      </rPr>
      <t xml:space="preserve"> </t>
    </r>
    <r>
      <rPr>
        <sz val="13"/>
        <color indexed="8"/>
        <rFont val="Arial Narrow"/>
        <family val="2"/>
      </rPr>
      <t>(No payment should go to the client and bill cannot be over paid.)</t>
    </r>
  </si>
  <si>
    <r>
      <rPr>
        <u val="singleAccounting"/>
        <sz val="11"/>
        <color theme="1"/>
        <rFont val="Arial"/>
        <family val="2"/>
      </rPr>
      <t>Family Member</t>
    </r>
    <r>
      <rPr>
        <sz val="11"/>
        <color theme="1"/>
        <rFont val="Arial"/>
        <family val="2"/>
      </rPr>
      <t xml:space="preserve"> </t>
    </r>
    <r>
      <rPr>
        <b/>
        <sz val="11"/>
        <color indexed="8"/>
        <rFont val="Arial"/>
        <family val="2"/>
      </rPr>
      <t xml:space="preserve">Annual </t>
    </r>
    <r>
      <rPr>
        <sz val="11"/>
        <color indexed="8"/>
        <rFont val="Arial"/>
        <family val="2"/>
      </rPr>
      <t xml:space="preserve">Earnings which were dependent on the disabled assistance expenses. </t>
    </r>
    <r>
      <rPr>
        <sz val="11"/>
        <color indexed="8"/>
        <rFont val="Arial Narrow"/>
        <family val="2"/>
      </rPr>
      <t>(related to 7 above)</t>
    </r>
    <r>
      <rPr>
        <sz val="11"/>
        <color indexed="8"/>
        <rFont val="Arial"/>
        <family val="2"/>
      </rPr>
      <t>. If 0 g is entered in 7-no earnings can be counted here. (Amount earned by adult hshld members as a result of the disability assistance).</t>
    </r>
  </si>
  <si>
    <r>
      <t xml:space="preserve">For an explanation of what is required for a field, use your mouse to </t>
    </r>
    <r>
      <rPr>
        <b/>
        <u/>
        <sz val="16"/>
        <color theme="1"/>
        <rFont val="Arial"/>
        <family val="2"/>
      </rPr>
      <t>hover</t>
    </r>
    <r>
      <rPr>
        <sz val="16"/>
        <color theme="1"/>
        <rFont val="Arial"/>
        <family val="2"/>
      </rPr>
      <t xml:space="preserve"> over the cells with a red triangle in the upper right corner &amp; detailed descriptions will pop up.</t>
    </r>
  </si>
  <si>
    <r>
      <rPr>
        <b/>
        <sz val="16"/>
        <color theme="1"/>
        <rFont val="Arial Narrow"/>
        <family val="2"/>
      </rPr>
      <t>Information that generally does not apply to those that we serve and can be left as 0</t>
    </r>
    <r>
      <rPr>
        <sz val="16"/>
        <color theme="1"/>
        <rFont val="Arial Narrow"/>
        <family val="2"/>
      </rPr>
      <t>. If the person has others that live with them and/or they are employed, then you may need to provide info.</t>
    </r>
  </si>
  <si>
    <r>
      <t xml:space="preserve">Please fill out all yellow fields and provide back up docs. </t>
    </r>
    <r>
      <rPr>
        <sz val="12"/>
        <rFont val="Arial Narrow"/>
        <family val="2"/>
      </rPr>
      <t>Once data is entered - box will turn green</t>
    </r>
  </si>
  <si>
    <r>
      <rPr>
        <b/>
        <sz val="13"/>
        <color indexed="8"/>
        <rFont val="Arial"/>
        <family val="2"/>
      </rPr>
      <t>Annual Gross Income from all sources</t>
    </r>
    <r>
      <rPr>
        <sz val="13"/>
        <color indexed="8"/>
        <rFont val="Arial"/>
        <family val="2"/>
      </rPr>
      <t xml:space="preserve"> </t>
    </r>
    <r>
      <rPr>
        <sz val="11"/>
        <color indexed="8"/>
        <rFont val="Arial Narrow"/>
        <family val="2"/>
      </rPr>
      <t>(enter specific MONTHLY info to the right -annual will calculate.) Proof of income must be provided as back up to the rent calculation.</t>
    </r>
  </si>
  <si>
    <t>Cell borders
 - - - - = info that can generally remain as 0
_____ = required</t>
  </si>
  <si>
    <t>http://www.stlucieco.gov/community/shelter.htm</t>
  </si>
  <si>
    <r>
      <t>Determining Rent for Units</t>
    </r>
    <r>
      <rPr>
        <b/>
        <i/>
        <u/>
        <sz val="14"/>
        <color indexed="8"/>
        <rFont val="Arial"/>
        <family val="2"/>
      </rPr>
      <t xml:space="preserve"> where utilities not included in the Rent </t>
    </r>
  </si>
  <si>
    <t>If in Mobile Home but no UA provided for MH, use the apartment UA</t>
  </si>
  <si>
    <t>Please note that to use this form, you must at least have the most recent version of Adobe Reader (XI)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</si>
</sst>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4" formatCode="_(&quot;$&quot;* #,##0.00_);_(&quot;$&quot;* \(#,##0.00\);_(&quot;$&quot;* &quot;-&quot;??_);_(@_)"/>
    <numFmt numFmtId="164" formatCode="&quot;$&quot;#,##0.00"/>
  </numFmts>
  <fonts count="58" x14ac:knownFonts="1">
    <font>
      <sz val="11"/>
      <color theme="1"/>
      <name val="Calibri"/>
      <family val="2"/>
      <scheme val="minor"/>
    </font>
    <font>
      <sz val="12"/>
      <color theme="1"/>
      <name val="Arial"/>
      <family val="2"/>
    </font>
    <font>
      <b/>
      <sz val="11"/>
      <color indexed="8"/>
      <name val="Calibri"/>
      <family val="2"/>
    </font>
    <font>
      <b/>
      <u val="double"/>
      <sz val="18"/>
      <name val="Arial"/>
      <family val="2"/>
    </font>
    <font>
      <b/>
      <u/>
      <sz val="13"/>
      <name val="Arial"/>
      <family val="2"/>
    </font>
    <font>
      <sz val="13"/>
      <color indexed="8"/>
      <name val="Arial"/>
      <family val="2"/>
    </font>
    <font>
      <b/>
      <sz val="10"/>
      <color indexed="81"/>
      <name val="Tahoma"/>
      <family val="2"/>
    </font>
    <font>
      <b/>
      <i/>
      <u/>
      <sz val="14"/>
      <color indexed="8"/>
      <name val="Arial"/>
      <family val="2"/>
    </font>
    <font>
      <b/>
      <sz val="13"/>
      <color indexed="8"/>
      <name val="Arial"/>
      <family val="2"/>
    </font>
    <font>
      <sz val="11"/>
      <color indexed="8"/>
      <name val="Arial"/>
      <family val="2"/>
    </font>
    <font>
      <sz val="14"/>
      <name val="Arial"/>
      <family val="2"/>
    </font>
    <font>
      <b/>
      <sz val="12"/>
      <color indexed="81"/>
      <name val="Tahoma"/>
      <family val="2"/>
    </font>
    <font>
      <sz val="12"/>
      <color indexed="81"/>
      <name val="Tahoma"/>
      <family val="2"/>
    </font>
    <font>
      <sz val="16"/>
      <color indexed="81"/>
      <name val="Tahoma"/>
      <family val="2"/>
    </font>
    <font>
      <sz val="14"/>
      <color indexed="81"/>
      <name val="Tahoma"/>
      <family val="2"/>
    </font>
    <font>
      <b/>
      <u/>
      <sz val="13"/>
      <color indexed="8"/>
      <name val="Arial"/>
      <family val="2"/>
    </font>
    <font>
      <u/>
      <sz val="12"/>
      <color indexed="81"/>
      <name val="Tahoma"/>
      <family val="2"/>
    </font>
    <font>
      <b/>
      <sz val="14"/>
      <color indexed="81"/>
      <name val="Tahoma"/>
      <family val="2"/>
    </font>
    <font>
      <b/>
      <sz val="11"/>
      <name val="Arial"/>
      <family val="2"/>
    </font>
    <font>
      <b/>
      <sz val="14"/>
      <name val="Arial"/>
      <family val="2"/>
    </font>
    <font>
      <sz val="11"/>
      <color theme="1"/>
      <name val="Calibri"/>
      <family val="2"/>
      <scheme val="minor"/>
    </font>
    <font>
      <u/>
      <sz val="11"/>
      <color theme="10"/>
      <name val="Calibri"/>
      <family val="2"/>
    </font>
    <font>
      <b/>
      <sz val="11"/>
      <color theme="1"/>
      <name val="Calibri"/>
      <family val="2"/>
      <scheme val="minor"/>
    </font>
    <font>
      <sz val="14"/>
      <color theme="1"/>
      <name val="Arial"/>
      <family val="2"/>
    </font>
    <font>
      <sz val="13"/>
      <color theme="1"/>
      <name val="Arial"/>
      <family val="2"/>
    </font>
    <font>
      <b/>
      <sz val="14"/>
      <color theme="1"/>
      <name val="Arial"/>
      <family val="2"/>
    </font>
    <font>
      <b/>
      <sz val="10"/>
      <color theme="1"/>
      <name val="Arial"/>
      <family val="2"/>
    </font>
    <font>
      <sz val="12"/>
      <color theme="1"/>
      <name val="Arial"/>
      <family val="2"/>
    </font>
    <font>
      <b/>
      <sz val="9"/>
      <color theme="1"/>
      <name val="Arial"/>
      <family val="2"/>
    </font>
    <font>
      <b/>
      <sz val="13"/>
      <color theme="1"/>
      <name val="Arial"/>
      <family val="2"/>
    </font>
    <font>
      <b/>
      <u val="double"/>
      <sz val="16"/>
      <color theme="1"/>
      <name val="Arial"/>
      <family val="2"/>
    </font>
    <font>
      <b/>
      <sz val="12"/>
      <color theme="1"/>
      <name val="Arial"/>
      <family val="2"/>
    </font>
    <font>
      <b/>
      <sz val="20"/>
      <color theme="1"/>
      <name val="Arial"/>
      <family val="2"/>
    </font>
    <font>
      <b/>
      <sz val="18"/>
      <color theme="1"/>
      <name val="Arial"/>
      <family val="2"/>
    </font>
    <font>
      <sz val="16"/>
      <name val="Arial"/>
      <family val="2"/>
    </font>
    <font>
      <b/>
      <sz val="12"/>
      <color theme="1"/>
      <name val="Arial Narrow"/>
      <family val="2"/>
    </font>
    <font>
      <sz val="16"/>
      <color theme="1"/>
      <name val="Arial Narrow"/>
      <family val="2"/>
    </font>
    <font>
      <b/>
      <sz val="16"/>
      <color theme="1"/>
      <name val="Arial Narrow"/>
      <family val="2"/>
    </font>
    <font>
      <b/>
      <sz val="11"/>
      <color indexed="8"/>
      <name val="Arial"/>
      <family val="2"/>
    </font>
    <font>
      <sz val="11"/>
      <color theme="1"/>
      <name val="Arial"/>
      <family val="2"/>
    </font>
    <font>
      <u val="singleAccounting"/>
      <sz val="11"/>
      <color theme="1"/>
      <name val="Arial"/>
      <family val="2"/>
    </font>
    <font>
      <sz val="10"/>
      <color indexed="81"/>
      <name val="Tahoma"/>
      <family val="2"/>
    </font>
    <font>
      <b/>
      <u/>
      <sz val="10"/>
      <color indexed="81"/>
      <name val="Tahoma"/>
      <family val="2"/>
    </font>
    <font>
      <u/>
      <sz val="10"/>
      <color indexed="81"/>
      <name val="Tahoma"/>
      <family val="2"/>
    </font>
    <font>
      <sz val="9"/>
      <color indexed="81"/>
      <name val="Tahoma"/>
      <family val="2"/>
    </font>
    <font>
      <b/>
      <sz val="11"/>
      <color indexed="81"/>
      <name val="Tahoma"/>
      <family val="2"/>
    </font>
    <font>
      <sz val="11"/>
      <color indexed="81"/>
      <name val="Tahoma"/>
      <family val="2"/>
    </font>
    <font>
      <i/>
      <sz val="12"/>
      <color indexed="81"/>
      <name val="Tahoma"/>
      <family val="2"/>
    </font>
    <font>
      <b/>
      <i/>
      <sz val="12"/>
      <color indexed="81"/>
      <name val="Tahoma"/>
      <family val="2"/>
    </font>
    <font>
      <sz val="13"/>
      <color indexed="8"/>
      <name val="Arial Narrow"/>
      <family val="2"/>
    </font>
    <font>
      <sz val="11"/>
      <color indexed="8"/>
      <name val="Arial Narrow"/>
      <family val="2"/>
    </font>
    <font>
      <sz val="16"/>
      <color theme="1"/>
      <name val="Arial"/>
      <family val="2"/>
    </font>
    <font>
      <b/>
      <sz val="16"/>
      <color theme="1"/>
      <name val="Arial"/>
      <family val="2"/>
    </font>
    <font>
      <b/>
      <u/>
      <sz val="16"/>
      <color theme="1"/>
      <name val="Arial"/>
      <family val="2"/>
    </font>
    <font>
      <sz val="12"/>
      <name val="Arial Narrow"/>
      <family val="2"/>
    </font>
    <font>
      <sz val="10"/>
      <name val="Arial"/>
      <family val="2"/>
    </font>
    <font>
      <sz val="12"/>
      <color theme="1"/>
      <name val="Calibri"/>
      <family val="2"/>
      <scheme val="minor"/>
    </font>
    <font>
      <b/>
      <sz val="14"/>
      <color theme="1"/>
      <name val="Arial Narrow"/>
      <family val="2"/>
    </font>
  </fonts>
  <fills count="9">
    <fill>
      <patternFill patternType="none"/>
    </fill>
    <fill>
      <patternFill patternType="gray125"/>
    </fill>
    <fill>
      <patternFill patternType="gray06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E1C5E0"/>
        <bgColor indexed="64"/>
      </patternFill>
    </fill>
    <fill>
      <patternFill patternType="solid">
        <fgColor rgb="FFFDE2CB"/>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style="double">
        <color indexed="64"/>
      </top>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right style="thin">
        <color indexed="64"/>
      </right>
      <top/>
      <bottom style="thin">
        <color indexed="64"/>
      </bottom>
      <diagonal/>
    </border>
    <border>
      <left style="thick">
        <color indexed="64"/>
      </left>
      <right style="thin">
        <color indexed="64"/>
      </right>
      <top style="double">
        <color indexed="64"/>
      </top>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double">
        <color indexed="64"/>
      </top>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style="thin">
        <color indexed="64"/>
      </left>
      <right style="thin">
        <color indexed="64"/>
      </right>
      <top/>
      <bottom/>
      <diagonal/>
    </border>
    <border>
      <left style="thin">
        <color indexed="64"/>
      </left>
      <right/>
      <top style="thick">
        <color indexed="64"/>
      </top>
      <bottom/>
      <diagonal/>
    </border>
    <border>
      <left style="thick">
        <color indexed="64"/>
      </left>
      <right/>
      <top/>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DashDotDot">
        <color indexed="64"/>
      </left>
      <right style="mediumDashDotDot">
        <color indexed="64"/>
      </right>
      <top style="mediumDashDotDot">
        <color indexed="64"/>
      </top>
      <bottom style="mediumDashDotDot">
        <color indexed="64"/>
      </bottom>
      <diagonal/>
    </border>
    <border>
      <left style="thick">
        <color indexed="64"/>
      </left>
      <right/>
      <top style="thick">
        <color indexed="64"/>
      </top>
      <bottom style="thick">
        <color indexed="64"/>
      </bottom>
      <diagonal/>
    </border>
    <border>
      <left style="thick">
        <color indexed="64"/>
      </left>
      <right style="thick">
        <color indexed="64"/>
      </right>
      <top/>
      <bottom style="thick">
        <color indexed="64"/>
      </bottom>
      <diagonal/>
    </border>
    <border>
      <left/>
      <right style="thin">
        <color indexed="64"/>
      </right>
      <top style="thin">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auto="1"/>
      </bottom>
      <diagonal/>
    </border>
  </borders>
  <cellStyleXfs count="3">
    <xf numFmtId="0" fontId="0" fillId="0" borderId="0"/>
    <xf numFmtId="44" fontId="20" fillId="0" borderId="0" applyFont="0" applyFill="0" applyBorder="0" applyAlignment="0" applyProtection="0"/>
    <xf numFmtId="0" fontId="21" fillId="0" borderId="0" applyNumberFormat="0" applyFill="0" applyBorder="0" applyAlignment="0" applyProtection="0">
      <alignment vertical="top"/>
      <protection locked="0"/>
    </xf>
  </cellStyleXfs>
  <cellXfs count="178">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22" fillId="0" borderId="0" xfId="0" applyFont="1"/>
    <xf numFmtId="0" fontId="0" fillId="0" borderId="0" xfId="0" applyAlignment="1">
      <alignment horizontal="left" indent="4"/>
    </xf>
    <xf numFmtId="0" fontId="22" fillId="0" borderId="0" xfId="0" applyFont="1" applyAlignment="1">
      <alignment horizontal="left" indent="4"/>
    </xf>
    <xf numFmtId="0" fontId="23" fillId="0" borderId="0" xfId="0" applyFont="1" applyProtection="1">
      <protection locked="0"/>
    </xf>
    <xf numFmtId="0" fontId="23" fillId="0" borderId="0" xfId="0" applyFont="1" applyProtection="1"/>
    <xf numFmtId="0" fontId="24" fillId="0" borderId="1" xfId="0" quotePrefix="1" applyFont="1" applyBorder="1" applyAlignment="1" applyProtection="1">
      <alignment horizontal="center" vertical="center"/>
    </xf>
    <xf numFmtId="0" fontId="23" fillId="0" borderId="0" xfId="0" applyFont="1" applyBorder="1" applyProtection="1">
      <protection locked="0"/>
    </xf>
    <xf numFmtId="0" fontId="25" fillId="0" borderId="0" xfId="0" applyFont="1" applyProtection="1">
      <protection locked="0"/>
    </xf>
    <xf numFmtId="0" fontId="25" fillId="0" borderId="0" xfId="0" applyFont="1" applyProtection="1"/>
    <xf numFmtId="0" fontId="24" fillId="0" borderId="1" xfId="0" applyFont="1" applyBorder="1" applyAlignment="1" applyProtection="1">
      <alignment horizontal="center" vertical="center"/>
    </xf>
    <xf numFmtId="0" fontId="23" fillId="0" borderId="0" xfId="0" applyFont="1" applyAlignment="1" applyProtection="1">
      <alignment horizontal="center" vertical="center"/>
    </xf>
    <xf numFmtId="44" fontId="23" fillId="0" borderId="0" xfId="1" applyFont="1" applyAlignment="1" applyProtection="1">
      <alignment horizontal="center" vertical="center"/>
    </xf>
    <xf numFmtId="0" fontId="24" fillId="2" borderId="1" xfId="0" quotePrefix="1" applyFont="1" applyFill="1" applyBorder="1" applyAlignment="1" applyProtection="1">
      <alignment horizontal="center" vertical="center"/>
    </xf>
    <xf numFmtId="0" fontId="23" fillId="0" borderId="0" xfId="0" applyFont="1" applyFill="1" applyProtection="1">
      <protection locked="0"/>
    </xf>
    <xf numFmtId="0" fontId="24" fillId="0" borderId="2" xfId="0" quotePrefix="1" applyFont="1" applyBorder="1" applyAlignment="1" applyProtection="1">
      <alignment horizontal="center" vertical="center"/>
    </xf>
    <xf numFmtId="0" fontId="23" fillId="0" borderId="0" xfId="0" applyFont="1" applyAlignment="1" applyProtection="1">
      <alignment vertical="center"/>
      <protection locked="0"/>
    </xf>
    <xf numFmtId="0" fontId="23" fillId="0" borderId="0" xfId="0" applyFont="1" applyAlignment="1" applyProtection="1">
      <alignment vertical="center"/>
    </xf>
    <xf numFmtId="0" fontId="23" fillId="0" borderId="0" xfId="0" applyFont="1" applyFill="1" applyProtection="1"/>
    <xf numFmtId="0" fontId="24" fillId="0" borderId="3" xfId="0" quotePrefix="1" applyFont="1" applyBorder="1" applyAlignment="1" applyProtection="1">
      <alignment horizontal="center" vertical="center"/>
    </xf>
    <xf numFmtId="0" fontId="23" fillId="0" borderId="0" xfId="0" applyFont="1" applyAlignment="1" applyProtection="1">
      <alignment horizontal="center" vertical="center" wrapText="1"/>
      <protection locked="0"/>
    </xf>
    <xf numFmtId="164" fontId="23" fillId="0" borderId="0" xfId="0" applyNumberFormat="1" applyFont="1" applyAlignment="1" applyProtection="1">
      <alignment horizontal="center" vertical="center" wrapText="1"/>
      <protection locked="0"/>
    </xf>
    <xf numFmtId="0" fontId="23" fillId="0" borderId="4" xfId="0" applyFont="1" applyFill="1" applyBorder="1" applyAlignment="1" applyProtection="1">
      <alignment horizontal="center" vertical="center" wrapText="1"/>
      <protection locked="0"/>
    </xf>
    <xf numFmtId="164" fontId="23"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4" fontId="23" fillId="0" borderId="0" xfId="0" applyNumberFormat="1" applyFont="1" applyFill="1" applyBorder="1" applyAlignment="1" applyProtection="1">
      <alignment horizontal="center" vertical="center" wrapText="1"/>
    </xf>
    <xf numFmtId="0" fontId="24" fillId="0" borderId="6" xfId="0" applyFont="1" applyBorder="1" applyAlignment="1" applyProtection="1">
      <alignment horizontal="left" vertical="center" wrapText="1"/>
    </xf>
    <xf numFmtId="0" fontId="24" fillId="2" borderId="5" xfId="0" applyFont="1" applyFill="1" applyBorder="1" applyAlignment="1" applyProtection="1">
      <alignment horizontal="left" vertical="center" wrapText="1"/>
    </xf>
    <xf numFmtId="0" fontId="24" fillId="0" borderId="7" xfId="0" applyFont="1" applyBorder="1" applyAlignment="1" applyProtection="1">
      <alignment horizontal="left" vertical="center" wrapText="1"/>
    </xf>
    <xf numFmtId="0" fontId="24" fillId="0" borderId="8" xfId="0" applyFont="1" applyBorder="1" applyAlignment="1" applyProtection="1">
      <alignment horizontal="left" vertical="center" wrapText="1"/>
    </xf>
    <xf numFmtId="0" fontId="24" fillId="0" borderId="5" xfId="0" quotePrefix="1" applyFont="1" applyBorder="1" applyAlignment="1" applyProtection="1">
      <alignment horizontal="left" vertical="center" wrapText="1"/>
    </xf>
    <xf numFmtId="0" fontId="24" fillId="0" borderId="7" xfId="0" quotePrefix="1" applyFont="1" applyBorder="1" applyAlignment="1" applyProtection="1">
      <alignment horizontal="left" vertical="center" wrapText="1"/>
    </xf>
    <xf numFmtId="0" fontId="24" fillId="0" borderId="8" xfId="0" quotePrefix="1" applyFont="1" applyBorder="1" applyAlignment="1" applyProtection="1">
      <alignment horizontal="left" vertical="center" wrapText="1"/>
    </xf>
    <xf numFmtId="0" fontId="23" fillId="0" borderId="9" xfId="0" applyFont="1" applyBorder="1" applyAlignment="1" applyProtection="1">
      <alignment horizontal="left" vertical="center" wrapText="1"/>
    </xf>
    <xf numFmtId="44" fontId="24" fillId="2" borderId="2" xfId="1" applyFont="1" applyFill="1" applyBorder="1" applyAlignment="1" applyProtection="1">
      <alignment horizontal="center" vertical="center"/>
    </xf>
    <xf numFmtId="0" fontId="24" fillId="0" borderId="5" xfId="0" quotePrefix="1" applyFont="1" applyBorder="1" applyAlignment="1" applyProtection="1">
      <alignment horizontal="center" vertical="center"/>
    </xf>
    <xf numFmtId="0" fontId="24" fillId="0" borderId="8" xfId="0" quotePrefix="1" applyFont="1" applyBorder="1" applyAlignment="1" applyProtection="1">
      <alignment horizontal="center" vertical="center"/>
    </xf>
    <xf numFmtId="0" fontId="24" fillId="0" borderId="10" xfId="0" quotePrefix="1" applyFont="1" applyBorder="1" applyAlignment="1" applyProtection="1">
      <alignment horizontal="center" vertical="center"/>
    </xf>
    <xf numFmtId="0" fontId="24" fillId="0" borderId="13" xfId="0" applyFont="1" applyBorder="1" applyAlignment="1" applyProtection="1">
      <alignment horizontal="left" vertical="center" wrapText="1"/>
    </xf>
    <xf numFmtId="0" fontId="24" fillId="0" borderId="1" xfId="0" quotePrefix="1" applyFont="1" applyFill="1" applyBorder="1" applyAlignment="1" applyProtection="1">
      <alignment horizontal="center" vertical="center"/>
    </xf>
    <xf numFmtId="44" fontId="24" fillId="0" borderId="1" xfId="1" applyFont="1" applyFill="1" applyBorder="1" applyAlignment="1" applyProtection="1">
      <alignment horizontal="center" vertical="center"/>
    </xf>
    <xf numFmtId="164" fontId="26" fillId="0" borderId="14" xfId="0" applyNumberFormat="1" applyFont="1" applyBorder="1" applyAlignment="1" applyProtection="1">
      <alignment horizontal="center" vertical="center" wrapText="1"/>
    </xf>
    <xf numFmtId="0" fontId="27" fillId="3" borderId="15" xfId="0" applyFont="1" applyFill="1" applyBorder="1" applyAlignment="1" applyProtection="1">
      <alignment horizontal="center" vertical="center" wrapText="1"/>
      <protection locked="0"/>
    </xf>
    <xf numFmtId="0" fontId="10" fillId="0" borderId="0" xfId="0" applyFont="1" applyFill="1" applyProtection="1"/>
    <xf numFmtId="0" fontId="23" fillId="0" borderId="10" xfId="0" applyFont="1" applyBorder="1" applyAlignment="1" applyProtection="1">
      <alignment horizontal="center" vertical="center" wrapText="1"/>
      <protection locked="0"/>
    </xf>
    <xf numFmtId="164" fontId="23" fillId="0" borderId="0" xfId="0" applyNumberFormat="1" applyFont="1" applyBorder="1" applyAlignment="1" applyProtection="1">
      <alignment horizontal="center" vertical="center" wrapText="1"/>
      <protection locked="0"/>
    </xf>
    <xf numFmtId="0" fontId="23" fillId="0" borderId="0" xfId="0" quotePrefix="1" applyFont="1" applyProtection="1"/>
    <xf numFmtId="164" fontId="23" fillId="0" borderId="0" xfId="0" applyNumberFormat="1" applyFont="1" applyAlignment="1" applyProtection="1">
      <alignment horizontal="left" vertical="center" wrapText="1"/>
    </xf>
    <xf numFmtId="0" fontId="23" fillId="0" borderId="0" xfId="0" applyFont="1" applyAlignment="1" applyProtection="1">
      <alignment horizontal="center" vertical="center" wrapText="1"/>
    </xf>
    <xf numFmtId="164" fontId="23" fillId="0" borderId="0" xfId="0" applyNumberFormat="1" applyFont="1" applyAlignment="1" applyProtection="1">
      <alignment horizontal="center" vertical="center" wrapText="1"/>
    </xf>
    <xf numFmtId="0" fontId="26" fillId="0" borderId="18" xfId="0" applyFont="1" applyBorder="1" applyAlignment="1" applyProtection="1">
      <alignment horizontal="center" vertical="center" wrapText="1"/>
    </xf>
    <xf numFmtId="0" fontId="24" fillId="0" borderId="1"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24" fillId="0" borderId="20" xfId="0" applyFont="1" applyBorder="1" applyAlignment="1" applyProtection="1">
      <alignment horizontal="left" vertical="center" wrapText="1"/>
    </xf>
    <xf numFmtId="42" fontId="24" fillId="3" borderId="15" xfId="1"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wrapText="1"/>
    </xf>
    <xf numFmtId="0" fontId="27" fillId="0" borderId="21" xfId="0" quotePrefix="1" applyFont="1" applyBorder="1" applyAlignment="1" applyProtection="1">
      <alignment horizontal="left" vertical="center" wrapText="1"/>
    </xf>
    <xf numFmtId="44" fontId="24" fillId="0" borderId="2" xfId="1" applyNumberFormat="1" applyFont="1" applyBorder="1" applyAlignment="1" applyProtection="1">
      <alignment horizontal="center" vertical="center"/>
    </xf>
    <xf numFmtId="44" fontId="27" fillId="3" borderId="15" xfId="0" applyNumberFormat="1" applyFont="1" applyFill="1" applyBorder="1" applyAlignment="1" applyProtection="1">
      <alignment horizontal="center" vertical="center" wrapText="1"/>
      <protection locked="0"/>
    </xf>
    <xf numFmtId="44" fontId="28" fillId="0" borderId="14" xfId="0" applyNumberFormat="1" applyFont="1" applyBorder="1" applyAlignment="1" applyProtection="1">
      <alignment horizontal="center" vertical="center" wrapText="1"/>
    </xf>
    <xf numFmtId="0" fontId="23" fillId="0" borderId="22"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44" fontId="24" fillId="6" borderId="2" xfId="1" applyFont="1" applyFill="1" applyBorder="1" applyAlignment="1" applyProtection="1">
      <alignment horizontal="center" vertical="center"/>
    </xf>
    <xf numFmtId="44" fontId="24" fillId="6" borderId="34" xfId="1" applyFont="1" applyFill="1" applyBorder="1" applyAlignment="1" applyProtection="1">
      <alignment horizontal="center" vertical="center"/>
    </xf>
    <xf numFmtId="44" fontId="24" fillId="6" borderId="3" xfId="1" applyFont="1" applyFill="1" applyBorder="1" applyAlignment="1" applyProtection="1">
      <alignment horizontal="center" vertical="center"/>
    </xf>
    <xf numFmtId="44" fontId="24" fillId="6" borderId="1" xfId="1" applyFont="1" applyFill="1" applyBorder="1" applyAlignment="1" applyProtection="1">
      <alignment horizontal="center" vertical="center"/>
    </xf>
    <xf numFmtId="44" fontId="24" fillId="6" borderId="1" xfId="1" applyNumberFormat="1" applyFont="1" applyFill="1" applyBorder="1" applyAlignment="1" applyProtection="1">
      <alignment horizontal="center" vertical="center"/>
    </xf>
    <xf numFmtId="44" fontId="24" fillId="6" borderId="3" xfId="1" applyNumberFormat="1" applyFont="1" applyFill="1" applyBorder="1" applyAlignment="1" applyProtection="1">
      <alignment horizontal="center" vertical="center"/>
    </xf>
    <xf numFmtId="44" fontId="24" fillId="6" borderId="2" xfId="1" applyNumberFormat="1" applyFont="1" applyFill="1" applyBorder="1" applyAlignment="1" applyProtection="1">
      <alignment horizontal="center" vertical="center"/>
    </xf>
    <xf numFmtId="42" fontId="32" fillId="6" borderId="3" xfId="1" applyNumberFormat="1" applyFont="1" applyFill="1" applyBorder="1" applyAlignment="1" applyProtection="1">
      <alignment horizontal="center" vertical="center"/>
    </xf>
    <xf numFmtId="42" fontId="33" fillId="6" borderId="35" xfId="1" applyNumberFormat="1" applyFont="1" applyFill="1" applyBorder="1" applyAlignment="1" applyProtection="1">
      <alignment horizontal="center" vertical="center"/>
    </xf>
    <xf numFmtId="164" fontId="24" fillId="6" borderId="1" xfId="1" applyNumberFormat="1" applyFont="1" applyFill="1" applyBorder="1" applyAlignment="1" applyProtection="1">
      <alignment horizontal="center" vertical="center"/>
    </xf>
    <xf numFmtId="0" fontId="25" fillId="6" borderId="36" xfId="0" applyFont="1" applyFill="1" applyBorder="1" applyAlignment="1" applyProtection="1">
      <alignment horizontal="center" vertical="center" wrapText="1"/>
      <protection locked="0"/>
    </xf>
    <xf numFmtId="44" fontId="25" fillId="6" borderId="37" xfId="0" applyNumberFormat="1" applyFont="1" applyFill="1" applyBorder="1" applyAlignment="1" applyProtection="1">
      <alignment horizontal="center" vertical="center" wrapText="1"/>
      <protection locked="0"/>
    </xf>
    <xf numFmtId="0" fontId="25" fillId="6" borderId="38" xfId="0" applyFont="1" applyFill="1" applyBorder="1" applyAlignment="1" applyProtection="1">
      <alignment horizontal="center" vertical="center" wrapText="1"/>
    </xf>
    <xf numFmtId="44" fontId="25" fillId="6" borderId="37" xfId="0" applyNumberFormat="1" applyFont="1" applyFill="1" applyBorder="1" applyAlignment="1" applyProtection="1">
      <alignment horizontal="center" vertical="center" wrapText="1"/>
    </xf>
    <xf numFmtId="0" fontId="23" fillId="6" borderId="38" xfId="0" applyFont="1" applyFill="1" applyBorder="1" applyAlignment="1" applyProtection="1">
      <alignment horizontal="center" vertical="center" wrapText="1"/>
    </xf>
    <xf numFmtId="0" fontId="23" fillId="0" borderId="0" xfId="0" applyFont="1" applyBorder="1" applyAlignment="1" applyProtection="1">
      <alignment horizontal="center" vertical="center" wrapText="1"/>
      <protection locked="0"/>
    </xf>
    <xf numFmtId="44" fontId="24" fillId="6" borderId="34" xfId="1" applyNumberFormat="1" applyFont="1" applyFill="1" applyBorder="1" applyAlignment="1" applyProtection="1">
      <alignment horizontal="center" vertical="center"/>
    </xf>
    <xf numFmtId="0" fontId="24" fillId="0" borderId="39" xfId="0" quotePrefix="1" applyFont="1" applyBorder="1" applyAlignment="1" applyProtection="1">
      <alignment horizontal="center" vertical="center"/>
    </xf>
    <xf numFmtId="0" fontId="24" fillId="0" borderId="40" xfId="0" quotePrefix="1" applyFont="1" applyBorder="1" applyAlignment="1" applyProtection="1">
      <alignment horizontal="center" vertical="center"/>
    </xf>
    <xf numFmtId="0" fontId="24" fillId="0" borderId="7" xfId="0" quotePrefix="1" applyFont="1" applyBorder="1" applyAlignment="1" applyProtection="1">
      <alignment horizontal="center" vertical="center"/>
    </xf>
    <xf numFmtId="164" fontId="23" fillId="0" borderId="0" xfId="0" applyNumberFormat="1" applyFont="1" applyAlignment="1" applyProtection="1">
      <alignment horizontal="left" vertical="center" wrapText="1"/>
      <protection locked="0"/>
    </xf>
    <xf numFmtId="0" fontId="10" fillId="0" borderId="0" xfId="0" applyFont="1" applyFill="1" applyBorder="1" applyAlignment="1" applyProtection="1">
      <alignment vertical="center" wrapText="1"/>
    </xf>
    <xf numFmtId="0" fontId="23" fillId="0" borderId="0" xfId="0" applyFont="1" applyAlignment="1" applyProtection="1">
      <alignment horizontal="center"/>
    </xf>
    <xf numFmtId="0" fontId="21" fillId="4" borderId="41" xfId="2" applyFill="1" applyBorder="1" applyAlignment="1" applyProtection="1">
      <alignment horizontal="center" vertical="center" wrapText="1"/>
    </xf>
    <xf numFmtId="0" fontId="5" fillId="0" borderId="5" xfId="0" applyFont="1" applyBorder="1" applyAlignment="1" applyProtection="1">
      <alignment horizontal="left" vertical="center" wrapText="1"/>
    </xf>
    <xf numFmtId="0" fontId="25" fillId="3" borderId="46" xfId="0" applyFont="1" applyFill="1" applyBorder="1" applyAlignment="1" applyProtection="1">
      <alignment horizontal="left"/>
      <protection locked="0"/>
    </xf>
    <xf numFmtId="0" fontId="27" fillId="0" borderId="6" xfId="0" applyFont="1" applyBorder="1" applyAlignment="1" applyProtection="1">
      <alignment horizontal="left" vertical="center" wrapText="1"/>
    </xf>
    <xf numFmtId="0" fontId="27" fillId="0" borderId="12" xfId="0" quotePrefix="1" applyFont="1" applyBorder="1" applyAlignment="1" applyProtection="1">
      <alignment horizontal="left" vertical="center" wrapText="1"/>
    </xf>
    <xf numFmtId="0" fontId="24" fillId="0" borderId="6" xfId="0" quotePrefix="1" applyFont="1" applyBorder="1" applyAlignment="1" applyProtection="1">
      <alignment horizontal="center" vertical="center" wrapText="1"/>
    </xf>
    <xf numFmtId="0" fontId="24" fillId="0" borderId="1" xfId="0" applyFont="1" applyBorder="1" applyAlignment="1" applyProtection="1">
      <alignment horizontal="justify" vertical="top" wrapText="1"/>
    </xf>
    <xf numFmtId="0" fontId="24" fillId="0" borderId="19" xfId="0" applyFont="1" applyFill="1" applyBorder="1" applyAlignment="1" applyProtection="1">
      <alignment horizontal="justify" vertical="center" wrapText="1"/>
    </xf>
    <xf numFmtId="44" fontId="39" fillId="6" borderId="5" xfId="1" applyNumberFormat="1" applyFont="1" applyFill="1" applyBorder="1" applyAlignment="1" applyProtection="1">
      <alignment horizontal="justify" vertical="center" wrapText="1"/>
    </xf>
    <xf numFmtId="0" fontId="51" fillId="0" borderId="0" xfId="0" applyFont="1" applyAlignment="1" applyProtection="1">
      <alignment horizontal="center" vertical="center"/>
    </xf>
    <xf numFmtId="0" fontId="51" fillId="0" borderId="0" xfId="0" applyFont="1" applyAlignment="1" applyProtection="1">
      <alignment horizontal="left" vertical="center" wrapText="1"/>
    </xf>
    <xf numFmtId="0" fontId="36" fillId="0" borderId="17" xfId="0" applyFont="1" applyBorder="1" applyAlignment="1" applyProtection="1">
      <alignment horizontal="left" vertical="center" wrapText="1"/>
    </xf>
    <xf numFmtId="0" fontId="34" fillId="0" borderId="20" xfId="0" applyFont="1" applyFill="1" applyBorder="1" applyAlignment="1" applyProtection="1">
      <alignment vertical="center" wrapText="1"/>
    </xf>
    <xf numFmtId="44" fontId="51" fillId="6" borderId="3" xfId="1" applyFont="1" applyFill="1" applyBorder="1" applyAlignment="1" applyProtection="1">
      <alignment horizontal="center" vertical="center"/>
    </xf>
    <xf numFmtId="0" fontId="51" fillId="0" borderId="1" xfId="0" applyFont="1" applyBorder="1" applyAlignment="1" applyProtection="1">
      <alignment horizontal="left" vertical="center" wrapText="1"/>
    </xf>
    <xf numFmtId="44" fontId="51" fillId="3" borderId="47" xfId="1" applyFont="1" applyFill="1" applyBorder="1" applyAlignment="1" applyProtection="1">
      <alignment horizontal="center" vertical="center"/>
    </xf>
    <xf numFmtId="44" fontId="24" fillId="8" borderId="45" xfId="1" applyNumberFormat="1" applyFont="1" applyFill="1" applyBorder="1" applyAlignment="1" applyProtection="1">
      <alignment horizontal="center" vertical="center"/>
      <protection locked="0"/>
    </xf>
    <xf numFmtId="0" fontId="21" fillId="8" borderId="16" xfId="2" applyFill="1" applyBorder="1" applyAlignment="1" applyProtection="1">
      <alignment horizontal="left" vertical="center" wrapText="1"/>
      <protection locked="0"/>
    </xf>
    <xf numFmtId="0" fontId="24" fillId="8" borderId="11" xfId="0" applyFont="1" applyFill="1" applyBorder="1" applyAlignment="1" applyProtection="1">
      <alignment horizontal="left" vertical="center" wrapText="1"/>
    </xf>
    <xf numFmtId="0" fontId="24" fillId="8" borderId="9" xfId="0" applyFont="1" applyFill="1" applyBorder="1" applyAlignment="1" applyProtection="1">
      <alignment horizontal="left" vertical="center" wrapText="1"/>
    </xf>
    <xf numFmtId="44" fontId="24" fillId="8" borderId="45" xfId="1" applyNumberFormat="1" applyFont="1" applyFill="1" applyBorder="1" applyAlignment="1" applyProtection="1">
      <alignment horizontal="right" vertical="center"/>
      <protection locked="0"/>
    </xf>
    <xf numFmtId="0" fontId="23" fillId="8" borderId="45" xfId="0" applyFont="1" applyFill="1" applyBorder="1" applyAlignment="1" applyProtection="1">
      <alignment horizontal="center" vertical="center" wrapText="1"/>
      <protection locked="0"/>
    </xf>
    <xf numFmtId="44" fontId="27" fillId="8" borderId="45" xfId="0" applyNumberFormat="1" applyFont="1" applyFill="1" applyBorder="1" applyAlignment="1" applyProtection="1">
      <alignment horizontal="center" vertical="center" wrapText="1"/>
      <protection locked="0"/>
    </xf>
    <xf numFmtId="0" fontId="27" fillId="8" borderId="45" xfId="0" applyFont="1" applyFill="1" applyBorder="1" applyAlignment="1" applyProtection="1">
      <alignment horizontal="center" vertical="center" wrapText="1"/>
      <protection locked="0"/>
    </xf>
    <xf numFmtId="44" fontId="52" fillId="8" borderId="45" xfId="1" applyFont="1" applyFill="1" applyBorder="1" applyAlignment="1" applyProtection="1">
      <alignment horizontal="center" vertical="center"/>
    </xf>
    <xf numFmtId="44" fontId="24" fillId="3" borderId="15" xfId="1" applyFont="1" applyFill="1" applyBorder="1" applyAlignment="1" applyProtection="1">
      <alignment horizontal="center" vertical="center"/>
      <protection locked="0"/>
    </xf>
    <xf numFmtId="0" fontId="23" fillId="0" borderId="2" xfId="0" quotePrefix="1" applyFont="1" applyBorder="1" applyAlignment="1" applyProtection="1">
      <alignment horizontal="center" vertical="center"/>
      <protection locked="0"/>
    </xf>
    <xf numFmtId="44" fontId="24" fillId="6" borderId="7" xfId="1" applyFont="1" applyFill="1" applyBorder="1" applyAlignment="1" applyProtection="1">
      <alignment horizontal="center" vertical="center"/>
    </xf>
    <xf numFmtId="0" fontId="24" fillId="0" borderId="48" xfId="0" applyFont="1" applyBorder="1" applyAlignment="1" applyProtection="1">
      <alignment horizontal="left" vertical="center" wrapText="1"/>
    </xf>
    <xf numFmtId="14" fontId="23" fillId="8" borderId="15" xfId="0" applyNumberFormat="1" applyFont="1" applyFill="1" applyBorder="1" applyAlignment="1" applyProtection="1">
      <alignment horizontal="center" vertical="center" wrapText="1"/>
      <protection locked="0"/>
    </xf>
    <xf numFmtId="0" fontId="25" fillId="0" borderId="5" xfId="0" quotePrefix="1" applyFont="1" applyBorder="1" applyAlignment="1" applyProtection="1">
      <alignment horizontal="center" vertical="center"/>
    </xf>
    <xf numFmtId="0" fontId="25" fillId="0" borderId="7" xfId="0" quotePrefix="1" applyFont="1" applyBorder="1" applyAlignment="1" applyProtection="1">
      <alignment horizontal="center" vertical="center"/>
    </xf>
    <xf numFmtId="164" fontId="35" fillId="4" borderId="14" xfId="0" applyNumberFormat="1" applyFont="1" applyFill="1" applyBorder="1" applyAlignment="1" applyProtection="1">
      <alignment horizontal="center" vertical="center" wrapText="1"/>
    </xf>
    <xf numFmtId="0" fontId="10" fillId="0" borderId="51" xfId="0" applyFont="1" applyFill="1" applyBorder="1" applyAlignment="1" applyProtection="1">
      <alignment vertical="center" wrapText="1"/>
    </xf>
    <xf numFmtId="0" fontId="23" fillId="0" borderId="51" xfId="0" applyFont="1" applyBorder="1" applyProtection="1">
      <protection locked="0"/>
    </xf>
    <xf numFmtId="0" fontId="23" fillId="0" borderId="51" xfId="0" applyFont="1" applyBorder="1" applyProtection="1"/>
    <xf numFmtId="0" fontId="21" fillId="0" borderId="36" xfId="2" applyBorder="1" applyAlignment="1" applyProtection="1">
      <alignment horizontal="center" vertical="center" wrapText="1"/>
      <protection locked="0"/>
    </xf>
    <xf numFmtId="0" fontId="21" fillId="0" borderId="0" xfId="2"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7" fillId="0" borderId="0" xfId="0" applyFont="1" applyBorder="1" applyAlignment="1" applyProtection="1">
      <alignment horizontal="center" vertical="center" wrapText="1"/>
      <protection locked="0"/>
    </xf>
    <xf numFmtId="0" fontId="23" fillId="3" borderId="10" xfId="0" applyFont="1" applyFill="1" applyBorder="1" applyAlignment="1" applyProtection="1">
      <alignment horizontal="center" vertical="center" wrapText="1"/>
      <protection locked="0"/>
    </xf>
    <xf numFmtId="0" fontId="23" fillId="3" borderId="0" xfId="0" applyFont="1" applyFill="1" applyBorder="1" applyAlignment="1" applyProtection="1">
      <alignment horizontal="center" vertical="center" wrapText="1"/>
      <protection locked="0"/>
    </xf>
    <xf numFmtId="44" fontId="52" fillId="0" borderId="0" xfId="1" applyFont="1" applyAlignment="1" applyProtection="1">
      <alignment horizontal="center" vertical="center"/>
    </xf>
    <xf numFmtId="0" fontId="51" fillId="0" borderId="42" xfId="0" applyFont="1" applyBorder="1" applyAlignment="1" applyProtection="1">
      <alignment horizontal="left" vertical="center" wrapText="1"/>
    </xf>
    <xf numFmtId="0" fontId="51" fillId="0" borderId="44" xfId="0" applyFont="1" applyBorder="1" applyAlignment="1" applyProtection="1">
      <alignment horizontal="left" vertical="center" wrapText="1"/>
    </xf>
    <xf numFmtId="0" fontId="51" fillId="0" borderId="43" xfId="0" applyFont="1" applyBorder="1" applyAlignment="1" applyProtection="1">
      <alignment horizontal="left" vertical="center" wrapText="1"/>
    </xf>
    <xf numFmtId="44" fontId="57" fillId="0" borderId="0" xfId="1" applyFont="1" applyFill="1" applyAlignment="1" applyProtection="1">
      <alignment horizontal="center" vertical="center"/>
    </xf>
    <xf numFmtId="44" fontId="36" fillId="0" borderId="0" xfId="1" applyFont="1" applyFill="1" applyAlignment="1" applyProtection="1">
      <alignment horizontal="center" vertical="center"/>
    </xf>
    <xf numFmtId="0" fontId="29" fillId="3" borderId="46" xfId="0" applyFont="1" applyFill="1" applyBorder="1" applyAlignment="1" applyProtection="1">
      <alignment horizontal="left"/>
      <protection locked="0"/>
    </xf>
    <xf numFmtId="0" fontId="29" fillId="3" borderId="49" xfId="0" applyFont="1" applyFill="1" applyBorder="1" applyAlignment="1" applyProtection="1">
      <alignment horizontal="left"/>
      <protection locked="0"/>
    </xf>
    <xf numFmtId="0" fontId="29" fillId="3" borderId="50" xfId="0" applyFont="1" applyFill="1" applyBorder="1" applyAlignment="1" applyProtection="1">
      <alignment horizontal="left"/>
      <protection locked="0"/>
    </xf>
    <xf numFmtId="0" fontId="30" fillId="0" borderId="24" xfId="0" applyFont="1" applyFill="1" applyBorder="1" applyAlignment="1" applyProtection="1">
      <alignment horizontal="center" vertical="center"/>
    </xf>
    <xf numFmtId="0" fontId="30" fillId="0" borderId="25" xfId="0" applyFont="1" applyFill="1" applyBorder="1" applyAlignment="1" applyProtection="1">
      <alignment horizontal="center" vertical="center"/>
    </xf>
    <xf numFmtId="0" fontId="30" fillId="0" borderId="26" xfId="0" applyFont="1" applyFill="1" applyBorder="1" applyAlignment="1" applyProtection="1">
      <alignment horizontal="center" vertical="center"/>
    </xf>
    <xf numFmtId="0" fontId="19" fillId="7" borderId="24" xfId="0" applyFont="1" applyFill="1" applyBorder="1" applyAlignment="1" applyProtection="1">
      <alignment horizontal="center" vertical="center"/>
    </xf>
    <xf numFmtId="0" fontId="19" fillId="7" borderId="22" xfId="0" applyFont="1" applyFill="1" applyBorder="1" applyAlignment="1" applyProtection="1">
      <alignment horizontal="center"/>
    </xf>
    <xf numFmtId="0" fontId="19" fillId="7" borderId="27" xfId="0" applyFont="1" applyFill="1" applyBorder="1" applyAlignment="1" applyProtection="1">
      <alignment horizontal="center"/>
    </xf>
    <xf numFmtId="0" fontId="19" fillId="7" borderId="0" xfId="0" applyFont="1" applyFill="1" applyBorder="1" applyAlignment="1" applyProtection="1">
      <alignment horizontal="center"/>
    </xf>
    <xf numFmtId="0" fontId="25" fillId="0" borderId="31" xfId="0" applyFont="1" applyFill="1" applyBorder="1" applyAlignment="1" applyProtection="1">
      <alignment horizontal="center" vertical="center" wrapText="1"/>
    </xf>
    <xf numFmtId="0" fontId="25" fillId="0" borderId="22" xfId="0" applyFont="1" applyBorder="1" applyAlignment="1" applyProtection="1">
      <alignment horizontal="center" wrapText="1"/>
    </xf>
    <xf numFmtId="0" fontId="25" fillId="0" borderId="28" xfId="0" applyFont="1" applyBorder="1" applyAlignment="1" applyProtection="1">
      <alignment horizontal="center" wrapText="1"/>
    </xf>
    <xf numFmtId="0" fontId="1" fillId="0" borderId="10" xfId="0" applyFont="1" applyBorder="1" applyAlignment="1" applyProtection="1">
      <alignment horizontal="center" vertical="center" wrapText="1"/>
      <protection locked="0"/>
    </xf>
    <xf numFmtId="0" fontId="56" fillId="0" borderId="0" xfId="0" applyFont="1" applyAlignment="1">
      <alignment horizontal="center" vertical="center" wrapText="1"/>
    </xf>
    <xf numFmtId="0" fontId="25" fillId="0" borderId="0" xfId="0" applyFont="1" applyBorder="1" applyAlignment="1" applyProtection="1">
      <alignment horizontal="center" vertical="center" wrapText="1"/>
      <protection locked="0"/>
    </xf>
    <xf numFmtId="44" fontId="36" fillId="0" borderId="51" xfId="1" applyFont="1" applyFill="1" applyBorder="1" applyAlignment="1" applyProtection="1">
      <alignment horizontal="center" vertical="center"/>
    </xf>
    <xf numFmtId="164" fontId="23" fillId="0" borderId="10" xfId="0" applyNumberFormat="1" applyFont="1" applyBorder="1" applyAlignment="1" applyProtection="1">
      <alignment horizontal="left" vertical="center" wrapText="1"/>
    </xf>
    <xf numFmtId="164" fontId="23" fillId="0" borderId="0" xfId="0" applyNumberFormat="1" applyFont="1" applyBorder="1" applyAlignment="1" applyProtection="1">
      <alignment horizontal="left" vertical="center" wrapText="1"/>
    </xf>
    <xf numFmtId="0" fontId="3" fillId="0" borderId="0" xfId="0" quotePrefix="1" applyFont="1" applyAlignment="1" applyProtection="1">
      <alignment horizontal="center" vertical="center"/>
    </xf>
    <xf numFmtId="0" fontId="19" fillId="7" borderId="25" xfId="0" applyFont="1" applyFill="1" applyBorder="1" applyAlignment="1" applyProtection="1">
      <alignment horizontal="center"/>
    </xf>
    <xf numFmtId="0" fontId="25" fillId="0" borderId="23" xfId="0" applyFont="1" applyFill="1" applyBorder="1" applyAlignment="1" applyProtection="1">
      <alignment horizontal="center" vertical="center"/>
    </xf>
    <xf numFmtId="0" fontId="23" fillId="0" borderId="10" xfId="0" applyFont="1" applyFill="1" applyBorder="1" applyAlignment="1" applyProtection="1">
      <alignment horizontal="left" vertical="top" wrapText="1"/>
    </xf>
    <xf numFmtId="0" fontId="23" fillId="0" borderId="0" xfId="0" applyFont="1" applyFill="1" applyBorder="1" applyAlignment="1" applyProtection="1">
      <alignment horizontal="left" vertical="top" wrapText="1"/>
    </xf>
    <xf numFmtId="164" fontId="23" fillId="0" borderId="29" xfId="0" applyNumberFormat="1" applyFont="1" applyBorder="1" applyAlignment="1" applyProtection="1">
      <alignment horizontal="center" vertical="center" wrapText="1"/>
    </xf>
    <xf numFmtId="164" fontId="23" fillId="0" borderId="30" xfId="0" applyNumberFormat="1" applyFont="1" applyBorder="1" applyAlignment="1" applyProtection="1">
      <alignment horizontal="center" vertical="center" wrapText="1"/>
    </xf>
    <xf numFmtId="0" fontId="21" fillId="0" borderId="31" xfId="2" applyFill="1" applyBorder="1" applyAlignment="1" applyProtection="1">
      <alignment horizontal="right" vertical="center"/>
    </xf>
    <xf numFmtId="0" fontId="21" fillId="0" borderId="32" xfId="2" applyFill="1" applyBorder="1" applyAlignment="1" applyProtection="1">
      <alignment horizontal="right" vertical="center"/>
    </xf>
    <xf numFmtId="0" fontId="23" fillId="0" borderId="4" xfId="0" applyFont="1" applyBorder="1" applyAlignment="1" applyProtection="1">
      <alignment horizontal="left" vertical="center" wrapText="1"/>
    </xf>
    <xf numFmtId="0" fontId="0" fillId="0" borderId="0" xfId="0" applyAlignment="1" applyProtection="1"/>
    <xf numFmtId="0" fontId="55" fillId="0" borderId="10" xfId="0" quotePrefix="1" applyFont="1" applyFill="1" applyBorder="1" applyAlignment="1" applyProtection="1">
      <alignment horizontal="left" vertical="center" wrapText="1"/>
    </xf>
    <xf numFmtId="0" fontId="55" fillId="0" borderId="0" xfId="0" applyFont="1" applyFill="1" applyBorder="1" applyAlignment="1" applyProtection="1">
      <alignment horizontal="left" vertical="center" wrapText="1"/>
    </xf>
    <xf numFmtId="0" fontId="55" fillId="0" borderId="8"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31" fillId="5" borderId="33" xfId="0" applyFont="1" applyFill="1" applyBorder="1" applyAlignment="1" applyProtection="1">
      <alignment horizontal="center" vertical="center" wrapText="1"/>
    </xf>
    <xf numFmtId="0" fontId="31" fillId="5" borderId="28" xfId="0" applyFont="1" applyFill="1" applyBorder="1" applyAlignment="1" applyProtection="1">
      <alignment horizontal="center" vertical="center" wrapText="1"/>
    </xf>
    <xf numFmtId="0" fontId="23" fillId="5" borderId="4" xfId="0" applyFont="1" applyFill="1" applyBorder="1" applyAlignment="1" applyProtection="1">
      <alignment horizontal="center" vertical="center" wrapText="1"/>
    </xf>
    <xf numFmtId="0" fontId="23" fillId="5" borderId="0" xfId="0" applyFont="1" applyFill="1" applyAlignment="1" applyProtection="1">
      <alignment horizontal="center" vertical="center" wrapText="1"/>
    </xf>
    <xf numFmtId="0" fontId="29" fillId="0" borderId="1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3" fillId="0" borderId="1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cellXfs>
  <cellStyles count="3">
    <cellStyle name="Currency" xfId="1" builtinId="4"/>
    <cellStyle name="Hyperlink" xfId="2" builtinId="8"/>
    <cellStyle name="Normal" xfId="0" builtinId="0"/>
  </cellStyles>
  <dxfs count="6">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9" defaultPivotStyle="PivotStyleLight16"/>
  <colors>
    <mruColors>
      <color rgb="FFFDE2CB"/>
      <color rgb="FFE1C5E0"/>
      <color rgb="FFBCE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38100</xdr:colOff>
      <xdr:row>30</xdr:row>
      <xdr:rowOff>60960</xdr:rowOff>
    </xdr:from>
    <xdr:to>
      <xdr:col>18</xdr:col>
      <xdr:colOff>259080</xdr:colOff>
      <xdr:row>30</xdr:row>
      <xdr:rowOff>91440</xdr:rowOff>
    </xdr:to>
    <xdr:cxnSp macro="">
      <xdr:nvCxnSpPr>
        <xdr:cNvPr id="3477" name="Elbow Connector 2"/>
        <xdr:cNvCxnSpPr>
          <a:cxnSpLocks noChangeShapeType="1"/>
        </xdr:cNvCxnSpPr>
      </xdr:nvCxnSpPr>
      <xdr:spPr bwMode="auto">
        <a:xfrm flipV="1">
          <a:off x="17655540" y="6720840"/>
          <a:ext cx="0" cy="30480"/>
        </a:xfrm>
        <a:prstGeom prst="bentConnector3">
          <a:avLst>
            <a:gd name="adj1" fmla="val 50000"/>
          </a:avLst>
        </a:prstGeom>
        <a:noFill/>
        <a:ln w="9525" algn="ctr">
          <a:solidFill>
            <a:srgbClr val="000000"/>
          </a:solidFill>
          <a:round/>
          <a:headEnd/>
          <a:tailEnd type="arrow" w="med" len="med"/>
        </a:ln>
        <a:effectLst>
          <a:outerShdw dist="35921" dir="2700000" algn="ctr" rotWithShape="0">
            <a:srgbClr val="000000"/>
          </a:outerShdw>
        </a:effectLst>
        <a:extLst>
          <a:ext uri="{909E8E84-426E-40DD-AFC4-6F175D3DCCD1}">
            <a14:hiddenFill xmlns:a14="http://schemas.microsoft.com/office/drawing/2010/main">
              <a:noFill/>
            </a14:hiddenFill>
          </a:ext>
        </a:extLst>
      </xdr:spPr>
    </xdr:cxnSp>
    <xdr:clientData/>
  </xdr:twoCellAnchor>
  <xdr:twoCellAnchor>
    <xdr:from>
      <xdr:col>17</xdr:col>
      <xdr:colOff>891540</xdr:colOff>
      <xdr:row>30</xdr:row>
      <xdr:rowOff>91440</xdr:rowOff>
    </xdr:from>
    <xdr:to>
      <xdr:col>18</xdr:col>
      <xdr:colOff>304800</xdr:colOff>
      <xdr:row>30</xdr:row>
      <xdr:rowOff>137160</xdr:rowOff>
    </xdr:to>
    <xdr:cxnSp macro="">
      <xdr:nvCxnSpPr>
        <xdr:cNvPr id="3478" name="Elbow Connector 4"/>
        <xdr:cNvCxnSpPr>
          <a:cxnSpLocks noChangeShapeType="1"/>
        </xdr:cNvCxnSpPr>
      </xdr:nvCxnSpPr>
      <xdr:spPr bwMode="auto">
        <a:xfrm>
          <a:off x="17655540" y="6751320"/>
          <a:ext cx="0" cy="45720"/>
        </a:xfrm>
        <a:prstGeom prst="bentConnector3">
          <a:avLst>
            <a:gd name="adj1" fmla="val 50000"/>
          </a:avLst>
        </a:prstGeom>
        <a:noFill/>
        <a:ln w="9525" algn="ctr">
          <a:solidFill>
            <a:srgbClr val="000000"/>
          </a:solidFill>
          <a:round/>
          <a:headEnd/>
          <a:tailEnd type="arrow" w="med" len="med"/>
        </a:ln>
        <a:effectLst>
          <a:outerShdw dist="35921" dir="2700000" algn="ctr" rotWithShape="0">
            <a:srgbClr val="000000"/>
          </a:outerShdw>
        </a:effectLst>
        <a:extLst>
          <a:ext uri="{909E8E84-426E-40DD-AFC4-6F175D3DCCD1}">
            <a14:hiddenFill xmlns:a14="http://schemas.microsoft.com/office/drawing/2010/main">
              <a:noFill/>
            </a14:hiddenFill>
          </a:ext>
        </a:extLst>
      </xdr:spPr>
    </xdr:cxnSp>
    <xdr:clientData/>
  </xdr:twoCellAnchor>
  <xdr:twoCellAnchor>
    <xdr:from>
      <xdr:col>18</xdr:col>
      <xdr:colOff>7620</xdr:colOff>
      <xdr:row>31</xdr:row>
      <xdr:rowOff>297180</xdr:rowOff>
    </xdr:from>
    <xdr:to>
      <xdr:col>18</xdr:col>
      <xdr:colOff>350520</xdr:colOff>
      <xdr:row>31</xdr:row>
      <xdr:rowOff>381000</xdr:rowOff>
    </xdr:to>
    <xdr:cxnSp macro="">
      <xdr:nvCxnSpPr>
        <xdr:cNvPr id="3479" name="Elbow Connector 35"/>
        <xdr:cNvCxnSpPr>
          <a:cxnSpLocks noChangeShapeType="1"/>
        </xdr:cNvCxnSpPr>
      </xdr:nvCxnSpPr>
      <xdr:spPr bwMode="auto">
        <a:xfrm>
          <a:off x="17655540" y="7223760"/>
          <a:ext cx="0" cy="83820"/>
        </a:xfrm>
        <a:prstGeom prst="bentConnector3">
          <a:avLst>
            <a:gd name="adj1" fmla="val 50000"/>
          </a:avLst>
        </a:prstGeom>
        <a:noFill/>
        <a:ln w="9525" algn="ctr">
          <a:solidFill>
            <a:srgbClr val="000000"/>
          </a:solidFill>
          <a:round/>
          <a:headEnd/>
          <a:tailEnd type="arrow" w="med" len="med"/>
        </a:ln>
        <a:effectLst>
          <a:outerShdw dist="35921" dir="2700000" algn="ctr" rotWithShape="0">
            <a:srgbClr val="000000"/>
          </a:outerShdw>
        </a:effectLst>
        <a:extLst>
          <a:ext uri="{909E8E84-426E-40DD-AFC4-6F175D3DCCD1}">
            <a14:hiddenFill xmlns:a14="http://schemas.microsoft.com/office/drawing/2010/main">
              <a:noFill/>
            </a14:hiddenFill>
          </a:ext>
        </a:extLst>
      </xdr:spPr>
    </xdr:cxnSp>
    <xdr:clientData/>
  </xdr:twoCellAnchor>
  <xdr:twoCellAnchor>
    <xdr:from>
      <xdr:col>18</xdr:col>
      <xdr:colOff>68580</xdr:colOff>
      <xdr:row>31</xdr:row>
      <xdr:rowOff>160020</xdr:rowOff>
    </xdr:from>
    <xdr:to>
      <xdr:col>18</xdr:col>
      <xdr:colOff>289560</xdr:colOff>
      <xdr:row>31</xdr:row>
      <xdr:rowOff>243840</xdr:rowOff>
    </xdr:to>
    <xdr:cxnSp macro="">
      <xdr:nvCxnSpPr>
        <xdr:cNvPr id="3480" name="Elbow Connector 39"/>
        <xdr:cNvCxnSpPr>
          <a:cxnSpLocks noChangeShapeType="1"/>
        </xdr:cNvCxnSpPr>
      </xdr:nvCxnSpPr>
      <xdr:spPr bwMode="auto">
        <a:xfrm flipV="1">
          <a:off x="17655540" y="7086600"/>
          <a:ext cx="0" cy="83820"/>
        </a:xfrm>
        <a:prstGeom prst="bentConnector3">
          <a:avLst>
            <a:gd name="adj1" fmla="val 50000"/>
          </a:avLst>
        </a:prstGeom>
        <a:noFill/>
        <a:ln w="9525" algn="ctr">
          <a:solidFill>
            <a:srgbClr val="000000"/>
          </a:solidFill>
          <a:round/>
          <a:headEnd/>
          <a:tailEnd type="arrow" w="med" len="med"/>
        </a:ln>
        <a:effectLst>
          <a:outerShdw dist="35921" dir="2700000" algn="ctr" rotWithShape="0">
            <a:srgbClr val="000000"/>
          </a:outerShdw>
        </a:effectLst>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21</xdr:col>
          <xdr:colOff>28575</xdr:colOff>
          <xdr:row>30</xdr:row>
          <xdr:rowOff>0</xdr:rowOff>
        </xdr:from>
        <xdr:to>
          <xdr:col>21</xdr:col>
          <xdr:colOff>228600</xdr:colOff>
          <xdr:row>30</xdr:row>
          <xdr:rowOff>66675</xdr:rowOff>
        </xdr:to>
        <xdr:sp macro="" textlink="">
          <xdr:nvSpPr>
            <xdr:cNvPr id="3185" name="Check Box 113" hidden="1">
              <a:extLst>
                <a:ext uri="{63B3BB69-23CF-44E3-9099-C40C66FF867C}">
                  <a14:compatExt spid="_x0000_s3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33</xdr:row>
          <xdr:rowOff>47625</xdr:rowOff>
        </xdr:from>
        <xdr:to>
          <xdr:col>21</xdr:col>
          <xdr:colOff>228600</xdr:colOff>
          <xdr:row>33</xdr:row>
          <xdr:rowOff>219075</xdr:rowOff>
        </xdr:to>
        <xdr:sp macro="" textlink="">
          <xdr:nvSpPr>
            <xdr:cNvPr id="3186" name="Check Box 114" hidden="1">
              <a:extLst>
                <a:ext uri="{63B3BB69-23CF-44E3-9099-C40C66FF867C}">
                  <a14:compatExt spid="_x0000_s3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29</xdr:row>
          <xdr:rowOff>200025</xdr:rowOff>
        </xdr:from>
        <xdr:to>
          <xdr:col>21</xdr:col>
          <xdr:colOff>228600</xdr:colOff>
          <xdr:row>30</xdr:row>
          <xdr:rowOff>28575</xdr:rowOff>
        </xdr:to>
        <xdr:sp macro="" textlink="">
          <xdr:nvSpPr>
            <xdr:cNvPr id="3187" name="Check Box 115" hidden="1">
              <a:extLst>
                <a:ext uri="{63B3BB69-23CF-44E3-9099-C40C66FF867C}">
                  <a14:compatExt spid="_x0000_s3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31</xdr:row>
          <xdr:rowOff>266700</xdr:rowOff>
        </xdr:from>
        <xdr:to>
          <xdr:col>21</xdr:col>
          <xdr:colOff>228600</xdr:colOff>
          <xdr:row>32</xdr:row>
          <xdr:rowOff>0</xdr:rowOff>
        </xdr:to>
        <xdr:sp macro="" textlink="">
          <xdr:nvSpPr>
            <xdr:cNvPr id="3188" name="Check Box 116" hidden="1">
              <a:extLst>
                <a:ext uri="{63B3BB69-23CF-44E3-9099-C40C66FF867C}">
                  <a14:compatExt spid="_x0000_s3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30</xdr:row>
          <xdr:rowOff>66675</xdr:rowOff>
        </xdr:from>
        <xdr:to>
          <xdr:col>21</xdr:col>
          <xdr:colOff>228600</xdr:colOff>
          <xdr:row>30</xdr:row>
          <xdr:rowOff>133350</xdr:rowOff>
        </xdr:to>
        <xdr:sp macro="" textlink="">
          <xdr:nvSpPr>
            <xdr:cNvPr id="3189" name="Check Box 117" hidden="1">
              <a:extLst>
                <a:ext uri="{63B3BB69-23CF-44E3-9099-C40C66FF867C}">
                  <a14:compatExt spid="_x0000_s3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30</xdr:row>
          <xdr:rowOff>133350</xdr:rowOff>
        </xdr:from>
        <xdr:to>
          <xdr:col>21</xdr:col>
          <xdr:colOff>228600</xdr:colOff>
          <xdr:row>30</xdr:row>
          <xdr:rowOff>200025</xdr:rowOff>
        </xdr:to>
        <xdr:sp macro="" textlink="">
          <xdr:nvSpPr>
            <xdr:cNvPr id="3190" name="Check Box 118" hidden="1">
              <a:extLst>
                <a:ext uri="{63B3BB69-23CF-44E3-9099-C40C66FF867C}">
                  <a14:compatExt spid="_x0000_s3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31</xdr:row>
          <xdr:rowOff>190500</xdr:rowOff>
        </xdr:from>
        <xdr:to>
          <xdr:col>21</xdr:col>
          <xdr:colOff>228600</xdr:colOff>
          <xdr:row>31</xdr:row>
          <xdr:rowOff>361950</xdr:rowOff>
        </xdr:to>
        <xdr:sp macro="" textlink="">
          <xdr:nvSpPr>
            <xdr:cNvPr id="3191" name="Check Box 119" hidden="1">
              <a:extLst>
                <a:ext uri="{63B3BB69-23CF-44E3-9099-C40C66FF867C}">
                  <a14:compatExt spid="_x0000_s3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31</xdr:row>
          <xdr:rowOff>400050</xdr:rowOff>
        </xdr:from>
        <xdr:to>
          <xdr:col>21</xdr:col>
          <xdr:colOff>228600</xdr:colOff>
          <xdr:row>32</xdr:row>
          <xdr:rowOff>133350</xdr:rowOff>
        </xdr:to>
        <xdr:sp macro="" textlink="">
          <xdr:nvSpPr>
            <xdr:cNvPr id="3192" name="Check Box 120" hidden="1">
              <a:extLst>
                <a:ext uri="{63B3BB69-23CF-44E3-9099-C40C66FF867C}">
                  <a14:compatExt spid="_x0000_s3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37</xdr:row>
          <xdr:rowOff>180975</xdr:rowOff>
        </xdr:from>
        <xdr:to>
          <xdr:col>21</xdr:col>
          <xdr:colOff>228600</xdr:colOff>
          <xdr:row>38</xdr:row>
          <xdr:rowOff>19050</xdr:rowOff>
        </xdr:to>
        <xdr:sp macro="" textlink="">
          <xdr:nvSpPr>
            <xdr:cNvPr id="3193" name="Check Box 121" hidden="1">
              <a:extLst>
                <a:ext uri="{63B3BB69-23CF-44E3-9099-C40C66FF867C}">
                  <a14:compatExt spid="_x0000_s3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35</xdr:row>
          <xdr:rowOff>190500</xdr:rowOff>
        </xdr:from>
        <xdr:to>
          <xdr:col>21</xdr:col>
          <xdr:colOff>228600</xdr:colOff>
          <xdr:row>36</xdr:row>
          <xdr:rowOff>133350</xdr:rowOff>
        </xdr:to>
        <xdr:sp macro="" textlink="">
          <xdr:nvSpPr>
            <xdr:cNvPr id="3194" name="Check Box 122" hidden="1">
              <a:extLst>
                <a:ext uri="{63B3BB69-23CF-44E3-9099-C40C66FF867C}">
                  <a14:compatExt spid="_x0000_s3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38</xdr:row>
          <xdr:rowOff>219075</xdr:rowOff>
        </xdr:from>
        <xdr:to>
          <xdr:col>21</xdr:col>
          <xdr:colOff>209550</xdr:colOff>
          <xdr:row>39</xdr:row>
          <xdr:rowOff>133350</xdr:rowOff>
        </xdr:to>
        <xdr:sp macro="" textlink="">
          <xdr:nvSpPr>
            <xdr:cNvPr id="3195" name="Check Box 123" hidden="1">
              <a:extLst>
                <a:ext uri="{63B3BB69-23CF-44E3-9099-C40C66FF867C}">
                  <a14:compatExt spid="_x0000_s3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33</xdr:row>
          <xdr:rowOff>276225</xdr:rowOff>
        </xdr:from>
        <xdr:to>
          <xdr:col>21</xdr:col>
          <xdr:colOff>228600</xdr:colOff>
          <xdr:row>34</xdr:row>
          <xdr:rowOff>171450</xdr:rowOff>
        </xdr:to>
        <xdr:sp macro="" textlink="">
          <xdr:nvSpPr>
            <xdr:cNvPr id="3196" name="Check Box 124" hidden="1">
              <a:extLst>
                <a:ext uri="{63B3BB69-23CF-44E3-9099-C40C66FF867C}">
                  <a14:compatExt spid="_x0000_s3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37</xdr:row>
          <xdr:rowOff>180975</xdr:rowOff>
        </xdr:from>
        <xdr:to>
          <xdr:col>21</xdr:col>
          <xdr:colOff>228600</xdr:colOff>
          <xdr:row>38</xdr:row>
          <xdr:rowOff>19050</xdr:rowOff>
        </xdr:to>
        <xdr:sp macro="" textlink="">
          <xdr:nvSpPr>
            <xdr:cNvPr id="3198" name="Check Box 126" hidden="1">
              <a:extLst>
                <a:ext uri="{63B3BB69-23CF-44E3-9099-C40C66FF867C}">
                  <a14:compatExt spid="_x0000_s3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37</xdr:row>
          <xdr:rowOff>161925</xdr:rowOff>
        </xdr:from>
        <xdr:to>
          <xdr:col>21</xdr:col>
          <xdr:colOff>238125</xdr:colOff>
          <xdr:row>38</xdr:row>
          <xdr:rowOff>0</xdr:rowOff>
        </xdr:to>
        <xdr:sp macro="" textlink="">
          <xdr:nvSpPr>
            <xdr:cNvPr id="3199" name="Check Box 127" hidden="1">
              <a:extLst>
                <a:ext uri="{63B3BB69-23CF-44E3-9099-C40C66FF867C}">
                  <a14:compatExt spid="_x0000_s3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36</xdr:row>
          <xdr:rowOff>180975</xdr:rowOff>
        </xdr:from>
        <xdr:to>
          <xdr:col>21</xdr:col>
          <xdr:colOff>238125</xdr:colOff>
          <xdr:row>37</xdr:row>
          <xdr:rowOff>66675</xdr:rowOff>
        </xdr:to>
        <xdr:sp macro="" textlink="">
          <xdr:nvSpPr>
            <xdr:cNvPr id="3200" name="Check Box 128" hidden="1">
              <a:extLst>
                <a:ext uri="{63B3BB69-23CF-44E3-9099-C40C66FF867C}">
                  <a14:compatExt spid="_x0000_s3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31</xdr:row>
          <xdr:rowOff>38100</xdr:rowOff>
        </xdr:from>
        <xdr:to>
          <xdr:col>21</xdr:col>
          <xdr:colOff>228600</xdr:colOff>
          <xdr:row>31</xdr:row>
          <xdr:rowOff>209550</xdr:rowOff>
        </xdr:to>
        <xdr:sp macro="" textlink="">
          <xdr:nvSpPr>
            <xdr:cNvPr id="3201" name="Check Box 129" hidden="1">
              <a:extLst>
                <a:ext uri="{63B3BB69-23CF-44E3-9099-C40C66FF867C}">
                  <a14:compatExt spid="_x0000_s3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36</xdr:row>
          <xdr:rowOff>228600</xdr:rowOff>
        </xdr:from>
        <xdr:to>
          <xdr:col>21</xdr:col>
          <xdr:colOff>228600</xdr:colOff>
          <xdr:row>37</xdr:row>
          <xdr:rowOff>123825</xdr:rowOff>
        </xdr:to>
        <xdr:sp macro="" textlink="">
          <xdr:nvSpPr>
            <xdr:cNvPr id="3202" name="Check Box 130" hidden="1">
              <a:extLst>
                <a:ext uri="{63B3BB69-23CF-44E3-9099-C40C66FF867C}">
                  <a14:compatExt spid="_x0000_s3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39</xdr:row>
          <xdr:rowOff>171450</xdr:rowOff>
        </xdr:from>
        <xdr:to>
          <xdr:col>21</xdr:col>
          <xdr:colOff>228600</xdr:colOff>
          <xdr:row>39</xdr:row>
          <xdr:rowOff>342900</xdr:rowOff>
        </xdr:to>
        <xdr:sp macro="" textlink="">
          <xdr:nvSpPr>
            <xdr:cNvPr id="3203" name="Check Box 131" hidden="1">
              <a:extLst>
                <a:ext uri="{63B3BB69-23CF-44E3-9099-C40C66FF867C}">
                  <a14:compatExt spid="_x0000_s320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www.stlucieco.gov/community/shelter.ht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S51"/>
  <sheetViews>
    <sheetView tabSelected="1" zoomScale="115" zoomScaleNormal="115" zoomScaleSheetLayoutView="70" workbookViewId="0">
      <selection activeCell="B44" sqref="B44"/>
    </sheetView>
  </sheetViews>
  <sheetFormatPr defaultColWidth="9.140625" defaultRowHeight="18" x14ac:dyDescent="0.25"/>
  <cols>
    <col min="1" max="1" width="5.140625" style="14" customWidth="1"/>
    <col min="2" max="2" width="14.7109375" style="15" bestFit="1" customWidth="1"/>
    <col min="3" max="3" width="81.28515625" style="36" customWidth="1"/>
    <col min="4" max="4" width="18.5703125" style="23" customWidth="1"/>
    <col min="5" max="5" width="15.7109375" style="24" bestFit="1" customWidth="1"/>
    <col min="6" max="6" width="11.28515625" style="7" bestFit="1" customWidth="1"/>
    <col min="7" max="9" width="9.140625" style="8"/>
    <col min="10" max="10" width="16.7109375" style="8" customWidth="1"/>
    <col min="11" max="11" width="27" style="8" customWidth="1"/>
    <col min="12" max="16" width="9.140625" style="8"/>
    <col min="17" max="21" width="0" style="8" hidden="1" customWidth="1"/>
    <col min="22" max="16384" width="9.140625" style="8"/>
  </cols>
  <sheetData>
    <row r="1" spans="1:10" ht="21" thickBot="1" x14ac:dyDescent="0.3">
      <c r="A1" s="97"/>
      <c r="B1" s="130" t="s">
        <v>215</v>
      </c>
      <c r="C1" s="130"/>
    </row>
    <row r="2" spans="1:10" ht="69.599999999999994" customHeight="1" thickBot="1" x14ac:dyDescent="0.3">
      <c r="A2" s="131" t="s">
        <v>229</v>
      </c>
      <c r="B2" s="132"/>
      <c r="C2" s="133"/>
      <c r="D2" s="151" t="s">
        <v>237</v>
      </c>
      <c r="E2" s="151"/>
    </row>
    <row r="3" spans="1:10" ht="61.5" thickBot="1" x14ac:dyDescent="0.3">
      <c r="A3" s="98"/>
      <c r="B3" s="112" t="s">
        <v>220</v>
      </c>
      <c r="C3" s="99" t="s">
        <v>230</v>
      </c>
      <c r="D3" s="151"/>
      <c r="E3" s="151"/>
      <c r="G3" s="87"/>
    </row>
    <row r="4" spans="1:10" ht="40.15" customHeight="1" thickBot="1" x14ac:dyDescent="0.3">
      <c r="A4" s="97"/>
      <c r="B4" s="103"/>
      <c r="C4" s="100" t="s">
        <v>231</v>
      </c>
      <c r="E4" s="85"/>
    </row>
    <row r="5" spans="1:10" ht="27" customHeight="1" thickTop="1" x14ac:dyDescent="0.25">
      <c r="A5" s="97"/>
      <c r="B5" s="101"/>
      <c r="C5" s="102" t="s">
        <v>216</v>
      </c>
      <c r="D5" s="86"/>
      <c r="E5" s="86"/>
    </row>
    <row r="6" spans="1:10" ht="20.45" customHeight="1" x14ac:dyDescent="0.25">
      <c r="A6" s="134" t="s">
        <v>217</v>
      </c>
      <c r="B6" s="134"/>
      <c r="C6" s="134"/>
      <c r="D6" s="86"/>
      <c r="E6" s="86"/>
    </row>
    <row r="7" spans="1:10" ht="20.45" customHeight="1" x14ac:dyDescent="0.25">
      <c r="A7" s="135" t="s">
        <v>218</v>
      </c>
      <c r="B7" s="135"/>
      <c r="C7" s="135"/>
      <c r="D7" s="86"/>
      <c r="E7" s="86"/>
    </row>
    <row r="8" spans="1:10" s="123" customFormat="1" ht="20.45" customHeight="1" thickBot="1" x14ac:dyDescent="0.3">
      <c r="A8" s="152" t="s">
        <v>219</v>
      </c>
      <c r="B8" s="152"/>
      <c r="C8" s="152"/>
      <c r="D8" s="121"/>
      <c r="E8" s="121"/>
      <c r="F8" s="122"/>
    </row>
    <row r="9" spans="1:10" ht="27.6" customHeight="1" thickTop="1" thickBot="1" x14ac:dyDescent="0.3">
      <c r="A9" s="155" t="s">
        <v>0</v>
      </c>
      <c r="B9" s="155"/>
      <c r="C9" s="155"/>
      <c r="D9" s="80" t="s">
        <v>191</v>
      </c>
      <c r="E9" s="48"/>
      <c r="J9" s="87"/>
    </row>
    <row r="10" spans="1:10" ht="31.15" customHeight="1" thickTop="1" thickBot="1" x14ac:dyDescent="0.3">
      <c r="A10" s="157" t="s">
        <v>190</v>
      </c>
      <c r="B10" s="157"/>
      <c r="C10" s="90"/>
      <c r="D10" s="117">
        <f ca="1">TODAY()</f>
        <v>44410</v>
      </c>
    </row>
    <row r="11" spans="1:10" s="20" customFormat="1" ht="29.45" customHeight="1" thickTop="1" thickBot="1" x14ac:dyDescent="0.3">
      <c r="A11" s="166" t="s">
        <v>233</v>
      </c>
      <c r="B11" s="167"/>
      <c r="C11" s="167"/>
      <c r="D11" s="88" t="s">
        <v>182</v>
      </c>
      <c r="E11" s="120" t="s">
        <v>181</v>
      </c>
      <c r="F11" s="19"/>
    </row>
    <row r="12" spans="1:10" ht="21" customHeight="1" thickTop="1" thickBot="1" x14ac:dyDescent="0.3">
      <c r="A12" s="168"/>
      <c r="B12" s="169"/>
      <c r="C12" s="169"/>
      <c r="D12" s="45"/>
      <c r="E12" s="61"/>
      <c r="F12" s="8"/>
    </row>
    <row r="13" spans="1:10" ht="35.25" thickTop="1" thickBot="1" x14ac:dyDescent="0.3">
      <c r="A13" s="9" t="s">
        <v>1</v>
      </c>
      <c r="B13" s="65">
        <f>E15*12</f>
        <v>0</v>
      </c>
      <c r="C13" s="89" t="s">
        <v>232</v>
      </c>
      <c r="D13" s="45"/>
      <c r="E13" s="61"/>
    </row>
    <row r="14" spans="1:10" ht="23.45" customHeight="1" thickTop="1" thickBot="1" x14ac:dyDescent="0.3">
      <c r="A14" s="38" t="s">
        <v>2</v>
      </c>
      <c r="B14" s="104">
        <v>0</v>
      </c>
      <c r="C14" s="105" t="s">
        <v>186</v>
      </c>
      <c r="D14" s="45"/>
      <c r="E14" s="61"/>
    </row>
    <row r="15" spans="1:10" ht="18.75" thickBot="1" x14ac:dyDescent="0.3">
      <c r="A15" s="18" t="s">
        <v>3</v>
      </c>
      <c r="B15" s="66">
        <f>B13-B14</f>
        <v>0</v>
      </c>
      <c r="C15" s="31" t="s">
        <v>4</v>
      </c>
      <c r="D15" s="79" t="s">
        <v>137</v>
      </c>
      <c r="E15" s="78">
        <f>SUM(E12:E14)</f>
        <v>0</v>
      </c>
    </row>
    <row r="16" spans="1:10" ht="30" customHeight="1" thickTop="1" thickBot="1" x14ac:dyDescent="0.3">
      <c r="A16" s="139" t="s">
        <v>5</v>
      </c>
      <c r="B16" s="140"/>
      <c r="C16" s="141"/>
      <c r="D16" s="63"/>
      <c r="E16" s="63"/>
      <c r="F16" s="17"/>
      <c r="G16" s="21"/>
      <c r="H16" s="21"/>
      <c r="I16" s="46"/>
      <c r="J16" s="21"/>
    </row>
    <row r="17" spans="1:19" ht="19.5" thickTop="1" thickBot="1" x14ac:dyDescent="0.3">
      <c r="A17" s="142" t="s">
        <v>6</v>
      </c>
      <c r="B17" s="143"/>
      <c r="C17" s="144"/>
      <c r="D17" s="64"/>
      <c r="E17" s="64"/>
    </row>
    <row r="18" spans="1:19" ht="22.9" customHeight="1" thickTop="1" thickBot="1" x14ac:dyDescent="0.3">
      <c r="A18" s="39" t="s">
        <v>7</v>
      </c>
      <c r="B18" s="104">
        <v>0</v>
      </c>
      <c r="C18" s="106" t="s">
        <v>221</v>
      </c>
      <c r="D18" s="64"/>
      <c r="E18" s="64"/>
    </row>
    <row r="19" spans="1:19" ht="18.75" thickBot="1" x14ac:dyDescent="0.3">
      <c r="A19" s="9" t="s">
        <v>8</v>
      </c>
      <c r="B19" s="67">
        <f>B18*480</f>
        <v>0</v>
      </c>
      <c r="C19" s="29" t="s">
        <v>9</v>
      </c>
      <c r="D19" s="64"/>
      <c r="E19" s="64"/>
      <c r="F19" s="10"/>
    </row>
    <row r="20" spans="1:19" ht="19.5" thickTop="1" thickBot="1" x14ac:dyDescent="0.3">
      <c r="A20" s="142" t="s">
        <v>10</v>
      </c>
      <c r="B20" s="143"/>
      <c r="C20" s="144"/>
      <c r="D20" s="27"/>
      <c r="E20" s="27"/>
    </row>
    <row r="21" spans="1:19" ht="19.899999999999999" customHeight="1" thickTop="1" thickBot="1" x14ac:dyDescent="0.3">
      <c r="A21" s="40" t="s">
        <v>11</v>
      </c>
      <c r="B21" s="104">
        <v>0</v>
      </c>
      <c r="C21" s="107" t="s">
        <v>222</v>
      </c>
      <c r="D21" s="27"/>
      <c r="E21" s="27"/>
    </row>
    <row r="22" spans="1:19" ht="19.5" thickTop="1" thickBot="1" x14ac:dyDescent="0.3">
      <c r="A22" s="142" t="s">
        <v>12</v>
      </c>
      <c r="B22" s="145"/>
      <c r="C22" s="144"/>
      <c r="D22" s="27"/>
      <c r="E22" s="26"/>
    </row>
    <row r="23" spans="1:19" ht="19.149999999999999" customHeight="1" thickTop="1" thickBot="1" x14ac:dyDescent="0.3">
      <c r="A23" s="39" t="s">
        <v>13</v>
      </c>
      <c r="B23" s="108">
        <v>0</v>
      </c>
      <c r="C23" s="106" t="s">
        <v>223</v>
      </c>
      <c r="D23" s="25"/>
      <c r="E23" s="28"/>
    </row>
    <row r="24" spans="1:19" x14ac:dyDescent="0.25">
      <c r="A24" s="9" t="s">
        <v>14</v>
      </c>
      <c r="B24" s="67">
        <f>B15*0.03</f>
        <v>0</v>
      </c>
      <c r="C24" s="29" t="s">
        <v>138</v>
      </c>
      <c r="D24" s="25"/>
      <c r="E24" s="26"/>
    </row>
    <row r="25" spans="1:19" ht="18.75" thickBot="1" x14ac:dyDescent="0.3">
      <c r="A25" s="9" t="s">
        <v>15</v>
      </c>
      <c r="B25" s="68">
        <f>IF(B23&lt;B24,0,B23-B24)</f>
        <v>0</v>
      </c>
      <c r="C25" s="41" t="s">
        <v>212</v>
      </c>
    </row>
    <row r="26" spans="1:19" ht="16.149999999999999" customHeight="1" thickTop="1" thickBot="1" x14ac:dyDescent="0.3">
      <c r="A26" s="42"/>
      <c r="B26" s="43"/>
      <c r="C26" s="162" t="s">
        <v>183</v>
      </c>
      <c r="D26" s="163"/>
      <c r="E26" s="44" t="s">
        <v>181</v>
      </c>
    </row>
    <row r="27" spans="1:19" ht="18.600000000000001" customHeight="1" thickBot="1" x14ac:dyDescent="0.3">
      <c r="A27" s="16"/>
      <c r="B27" s="37"/>
      <c r="C27" s="30"/>
      <c r="D27" s="109"/>
      <c r="E27" s="110"/>
    </row>
    <row r="28" spans="1:19" ht="57.75" thickBot="1" x14ac:dyDescent="0.3">
      <c r="A28" s="38" t="s">
        <v>16</v>
      </c>
      <c r="B28" s="69">
        <f>E29*12</f>
        <v>0</v>
      </c>
      <c r="C28" s="96" t="s">
        <v>228</v>
      </c>
      <c r="D28" s="109"/>
      <c r="E28" s="110"/>
    </row>
    <row r="29" spans="1:19" ht="18.75" thickBot="1" x14ac:dyDescent="0.3">
      <c r="A29" s="18" t="s">
        <v>17</v>
      </c>
      <c r="B29" s="81">
        <f>IF(B25&gt;=B28,B28,B25)</f>
        <v>0</v>
      </c>
      <c r="C29" s="31" t="s">
        <v>18</v>
      </c>
      <c r="D29" s="75" t="s">
        <v>137</v>
      </c>
      <c r="E29" s="76">
        <f>SUM(E27:E28)</f>
        <v>0</v>
      </c>
    </row>
    <row r="30" spans="1:19" s="12" customFormat="1" ht="19.5" thickTop="1" thickBot="1" x14ac:dyDescent="0.3">
      <c r="A30" s="142" t="s">
        <v>19</v>
      </c>
      <c r="B30" s="156"/>
      <c r="C30" s="144"/>
      <c r="D30" s="53" t="s">
        <v>184</v>
      </c>
      <c r="E30" s="62" t="s">
        <v>181</v>
      </c>
      <c r="F30" s="11"/>
      <c r="R30" s="172" t="s">
        <v>210</v>
      </c>
      <c r="S30" s="173"/>
    </row>
    <row r="31" spans="1:19" ht="21" customHeight="1" thickTop="1" thickBot="1" x14ac:dyDescent="0.3">
      <c r="A31" s="22" t="s">
        <v>20</v>
      </c>
      <c r="B31" s="70">
        <f>E36*12</f>
        <v>0</v>
      </c>
      <c r="C31" s="32" t="s">
        <v>185</v>
      </c>
      <c r="D31" s="111" t="s">
        <v>213</v>
      </c>
      <c r="E31" s="110"/>
      <c r="R31" s="50" t="s">
        <v>199</v>
      </c>
      <c r="S31" s="50" t="s">
        <v>209</v>
      </c>
    </row>
    <row r="32" spans="1:19" ht="33.75" thickBot="1" x14ac:dyDescent="0.3">
      <c r="A32" s="9" t="s">
        <v>21</v>
      </c>
      <c r="B32" s="69">
        <f>IF(B25&gt;0,B31,IF((B31+B23)-B24&lt;0,0,(B31+B23)-B24))</f>
        <v>0</v>
      </c>
      <c r="C32" s="33" t="s">
        <v>22</v>
      </c>
      <c r="D32" s="111"/>
      <c r="E32" s="110"/>
      <c r="R32" s="164" t="s">
        <v>208</v>
      </c>
      <c r="S32" s="165"/>
    </row>
    <row r="33" spans="1:19" ht="18.75" thickBot="1" x14ac:dyDescent="0.3">
      <c r="A33" s="18" t="s">
        <v>23</v>
      </c>
      <c r="B33" s="60">
        <v>400</v>
      </c>
      <c r="C33" s="34" t="s">
        <v>24</v>
      </c>
      <c r="D33" s="111"/>
      <c r="E33" s="110"/>
      <c r="R33" s="51" t="s">
        <v>198</v>
      </c>
      <c r="S33" s="52"/>
    </row>
    <row r="34" spans="1:19" ht="22.15" customHeight="1" thickTop="1" thickBot="1" x14ac:dyDescent="0.3">
      <c r="A34" s="142" t="s">
        <v>25</v>
      </c>
      <c r="B34" s="156"/>
      <c r="C34" s="156"/>
      <c r="D34" s="111"/>
      <c r="E34" s="110"/>
      <c r="R34" s="51" t="s">
        <v>201</v>
      </c>
      <c r="S34" s="50" t="s">
        <v>200</v>
      </c>
    </row>
    <row r="35" spans="1:19" ht="19.5" thickTop="1" thickBot="1" x14ac:dyDescent="0.3">
      <c r="A35" s="22" t="s">
        <v>26</v>
      </c>
      <c r="B35" s="67">
        <f>B19+B21+B29+B32+B33</f>
        <v>400</v>
      </c>
      <c r="C35" s="35" t="s">
        <v>211</v>
      </c>
      <c r="D35" s="111"/>
      <c r="E35" s="110"/>
      <c r="R35" s="160" t="s">
        <v>197</v>
      </c>
      <c r="S35" s="161"/>
    </row>
    <row r="36" spans="1:19" ht="19.5" thickTop="1" thickBot="1" x14ac:dyDescent="0.3">
      <c r="A36" s="18" t="s">
        <v>27</v>
      </c>
      <c r="B36" s="65">
        <f>IF(B35&gt;B15,0,B15-B35)</f>
        <v>0</v>
      </c>
      <c r="C36" s="34" t="s">
        <v>28</v>
      </c>
      <c r="D36" s="77" t="s">
        <v>137</v>
      </c>
      <c r="E36" s="78">
        <f>SUM(E31:E35)</f>
        <v>0</v>
      </c>
      <c r="R36" s="170" t="s">
        <v>202</v>
      </c>
      <c r="S36" s="171"/>
    </row>
    <row r="37" spans="1:19" ht="22.15" customHeight="1" thickTop="1" thickBot="1" x14ac:dyDescent="0.3">
      <c r="A37" s="142" t="s">
        <v>29</v>
      </c>
      <c r="B37" s="156"/>
      <c r="C37" s="144"/>
      <c r="R37" s="176" t="s">
        <v>203</v>
      </c>
      <c r="S37" s="177"/>
    </row>
    <row r="38" spans="1:19" ht="25.9" customHeight="1" thickTop="1" x14ac:dyDescent="0.25">
      <c r="A38" s="82" t="s">
        <v>30</v>
      </c>
      <c r="B38" s="70">
        <f>B36/12*0.3</f>
        <v>0</v>
      </c>
      <c r="C38" s="59" t="s">
        <v>226</v>
      </c>
      <c r="R38" s="158" t="s">
        <v>204</v>
      </c>
      <c r="S38" s="159"/>
    </row>
    <row r="39" spans="1:19" ht="21" customHeight="1" thickBot="1" x14ac:dyDescent="0.3">
      <c r="A39" s="9" t="s">
        <v>31</v>
      </c>
      <c r="B39" s="71">
        <f>B15/12*0.1</f>
        <v>0</v>
      </c>
      <c r="C39" s="91" t="s">
        <v>32</v>
      </c>
      <c r="R39" s="174" t="s">
        <v>205</v>
      </c>
      <c r="S39" s="175"/>
    </row>
    <row r="40" spans="1:19" ht="33" customHeight="1" thickBot="1" x14ac:dyDescent="0.3">
      <c r="A40" s="38" t="s">
        <v>33</v>
      </c>
      <c r="B40" s="104">
        <v>0</v>
      </c>
      <c r="C40" s="92" t="s">
        <v>34</v>
      </c>
      <c r="R40" s="153" t="s">
        <v>207</v>
      </c>
      <c r="S40" s="154"/>
    </row>
    <row r="41" spans="1:19" x14ac:dyDescent="0.25">
      <c r="A41" s="13"/>
      <c r="B41" s="70">
        <f>MAX(B38,B39,B40)</f>
        <v>0</v>
      </c>
      <c r="C41" s="93" t="s">
        <v>35</v>
      </c>
      <c r="F41" s="74"/>
      <c r="H41" s="49"/>
    </row>
    <row r="42" spans="1:19" ht="18.75" thickBot="1" x14ac:dyDescent="0.3">
      <c r="A42" s="83" t="s">
        <v>36</v>
      </c>
      <c r="B42" s="71">
        <f>MAX(B38,B39,B40)</f>
        <v>0</v>
      </c>
      <c r="C42" s="58" t="s">
        <v>41</v>
      </c>
    </row>
    <row r="43" spans="1:19" ht="22.9" customHeight="1" thickTop="1" thickBot="1" x14ac:dyDescent="0.3">
      <c r="A43" s="146" t="s">
        <v>235</v>
      </c>
      <c r="B43" s="147"/>
      <c r="C43" s="148"/>
    </row>
    <row r="44" spans="1:19" ht="45" customHeight="1" thickTop="1" thickBot="1" x14ac:dyDescent="0.3">
      <c r="A44" s="118" t="s">
        <v>37</v>
      </c>
      <c r="B44" s="113"/>
      <c r="C44" s="95" t="s">
        <v>225</v>
      </c>
      <c r="D44" s="149" t="s">
        <v>236</v>
      </c>
      <c r="E44" s="150"/>
    </row>
    <row r="45" spans="1:19" ht="27" thickTop="1" x14ac:dyDescent="0.25">
      <c r="A45" s="9" t="s">
        <v>38</v>
      </c>
      <c r="B45" s="72">
        <f>ROUND((IF(B42-B44&lt;0,0,(B42-B44))),0)</f>
        <v>0</v>
      </c>
      <c r="C45" s="54" t="s">
        <v>39</v>
      </c>
    </row>
    <row r="46" spans="1:19" ht="70.150000000000006" customHeight="1" thickBot="1" x14ac:dyDescent="0.3">
      <c r="A46" s="9" t="s">
        <v>40</v>
      </c>
      <c r="B46" s="65">
        <f>IF(B42-B44&gt;0,0,B42-B44)</f>
        <v>0</v>
      </c>
      <c r="C46" s="94" t="s">
        <v>227</v>
      </c>
      <c r="D46" s="126" t="s">
        <v>224</v>
      </c>
      <c r="E46" s="127"/>
    </row>
    <row r="47" spans="1:19" ht="28.15" customHeight="1" thickTop="1" thickBot="1" x14ac:dyDescent="0.3">
      <c r="A47" s="119" t="s">
        <v>196</v>
      </c>
      <c r="B47" s="57"/>
      <c r="C47" s="55" t="s">
        <v>206</v>
      </c>
      <c r="D47" s="128"/>
      <c r="E47" s="129"/>
    </row>
    <row r="48" spans="1:19" ht="24" thickTop="1" x14ac:dyDescent="0.25">
      <c r="A48" s="84" t="s">
        <v>195</v>
      </c>
      <c r="B48" s="73">
        <f>ROUND((IF(B46&gt;0,B47,(B47-B45))),0)</f>
        <v>0</v>
      </c>
      <c r="C48" s="56" t="s">
        <v>193</v>
      </c>
    </row>
    <row r="49" spans="1:5" s="7" customFormat="1" ht="18.75" thickBot="1" x14ac:dyDescent="0.3">
      <c r="A49" s="114" t="s">
        <v>194</v>
      </c>
      <c r="B49" s="115">
        <f>(IF(B46&lt;0,ABS(B46),0))</f>
        <v>0</v>
      </c>
      <c r="C49" s="116" t="s">
        <v>214</v>
      </c>
      <c r="D49" s="47"/>
    </row>
    <row r="50" spans="1:5" s="7" customFormat="1" ht="28.15" customHeight="1" thickTop="1" thickBot="1" x14ac:dyDescent="0.3">
      <c r="A50" s="136" t="s">
        <v>192</v>
      </c>
      <c r="B50" s="137"/>
      <c r="C50" s="138"/>
      <c r="D50" s="124" t="s">
        <v>234</v>
      </c>
      <c r="E50" s="125"/>
    </row>
    <row r="51" spans="1:5" ht="18.75" thickTop="1" x14ac:dyDescent="0.25"/>
  </sheetData>
  <sheetProtection sort="0" autoFilter="0"/>
  <mergeCells count="31">
    <mergeCell ref="R40:S40"/>
    <mergeCell ref="A9:C9"/>
    <mergeCell ref="A37:C37"/>
    <mergeCell ref="A10:B10"/>
    <mergeCell ref="R38:S38"/>
    <mergeCell ref="R35:S35"/>
    <mergeCell ref="C26:D26"/>
    <mergeCell ref="A34:C34"/>
    <mergeCell ref="R32:S32"/>
    <mergeCell ref="A11:C12"/>
    <mergeCell ref="R36:S36"/>
    <mergeCell ref="A30:C30"/>
    <mergeCell ref="R30:S30"/>
    <mergeCell ref="R39:S39"/>
    <mergeCell ref="R37:S37"/>
    <mergeCell ref="D50:E50"/>
    <mergeCell ref="D46:E46"/>
    <mergeCell ref="D47:E47"/>
    <mergeCell ref="B1:C1"/>
    <mergeCell ref="A2:C2"/>
    <mergeCell ref="A6:C6"/>
    <mergeCell ref="A7:C7"/>
    <mergeCell ref="A50:C50"/>
    <mergeCell ref="A16:C16"/>
    <mergeCell ref="A17:C17"/>
    <mergeCell ref="A20:C20"/>
    <mergeCell ref="A22:C22"/>
    <mergeCell ref="A43:C43"/>
    <mergeCell ref="D44:E44"/>
    <mergeCell ref="D2:E3"/>
    <mergeCell ref="A8:C8"/>
  </mergeCells>
  <conditionalFormatting sqref="D12:E14">
    <cfRule type="notContainsBlanks" dxfId="5" priority="8" stopIfTrue="1">
      <formula>LEN(TRIM(D12))&gt;0</formula>
    </cfRule>
  </conditionalFormatting>
  <conditionalFormatting sqref="D27:E28">
    <cfRule type="notContainsBlanks" dxfId="4" priority="5" stopIfTrue="1">
      <formula>LEN(TRIM(D27))&gt;0</formula>
    </cfRule>
  </conditionalFormatting>
  <conditionalFormatting sqref="D31:E35">
    <cfRule type="notContainsBlanks" dxfId="3" priority="4" stopIfTrue="1">
      <formula>LEN(TRIM(D31))&gt;0</formula>
    </cfRule>
  </conditionalFormatting>
  <conditionalFormatting sqref="B44">
    <cfRule type="notContainsBlanks" dxfId="2" priority="3" stopIfTrue="1">
      <formula>LEN(TRIM(B44))&gt;0</formula>
    </cfRule>
  </conditionalFormatting>
  <conditionalFormatting sqref="B47">
    <cfRule type="notContainsBlanks" dxfId="1" priority="2" stopIfTrue="1">
      <formula>LEN(TRIM(B47))&gt;0</formula>
    </cfRule>
  </conditionalFormatting>
  <conditionalFormatting sqref="C10">
    <cfRule type="notContainsBlanks" dxfId="0" priority="1" stopIfTrue="1">
      <formula>LEN(TRIM(C10))&gt;0</formula>
    </cfRule>
  </conditionalFormatting>
  <hyperlinks>
    <hyperlink ref="C14" location="'Inc Exclu.'!A1" display="Income Exclusions (annual) - e.g., student assistance). "/>
    <hyperlink ref="D11" location="'Inc Inclu.'!A1" display="Source for all hshld members income"/>
    <hyperlink ref="C26:D26" location="'Inc Inclu.'!A1" display="'Inc Inclu.'!A1"/>
    <hyperlink ref="D50" r:id="rId1"/>
  </hyperlinks>
  <printOptions horizontalCentered="1" verticalCentered="1"/>
  <pageMargins left="0.2" right="0.2" top="0.2" bottom="0.2" header="0.1" footer="0.2"/>
  <pageSetup scale="74" orientation="portrait" r:id="rId2"/>
  <headerFooter>
    <oddFooter>&amp;R&amp;D</oddFooter>
  </headerFooter>
  <ignoredErrors>
    <ignoredError sqref="A28:A42 A20:A25 A17:A19 A16 A13:A15 A44:A46"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3185" r:id="rId5" name="Check Box 113">
              <controlPr defaultSize="0" autoFill="0" autoLine="0" autoPict="0">
                <anchor moveWithCells="1">
                  <from>
                    <xdr:col>21</xdr:col>
                    <xdr:colOff>28575</xdr:colOff>
                    <xdr:row>30</xdr:row>
                    <xdr:rowOff>0</xdr:rowOff>
                  </from>
                  <to>
                    <xdr:col>21</xdr:col>
                    <xdr:colOff>228600</xdr:colOff>
                    <xdr:row>30</xdr:row>
                    <xdr:rowOff>66675</xdr:rowOff>
                  </to>
                </anchor>
              </controlPr>
            </control>
          </mc:Choice>
        </mc:AlternateContent>
        <mc:AlternateContent xmlns:mc="http://schemas.openxmlformats.org/markup-compatibility/2006">
          <mc:Choice Requires="x14">
            <control shapeId="3186" r:id="rId6" name="Check Box 114">
              <controlPr defaultSize="0" autoFill="0" autoLine="0" autoPict="0">
                <anchor moveWithCells="1">
                  <from>
                    <xdr:col>21</xdr:col>
                    <xdr:colOff>28575</xdr:colOff>
                    <xdr:row>33</xdr:row>
                    <xdr:rowOff>47625</xdr:rowOff>
                  </from>
                  <to>
                    <xdr:col>21</xdr:col>
                    <xdr:colOff>228600</xdr:colOff>
                    <xdr:row>33</xdr:row>
                    <xdr:rowOff>219075</xdr:rowOff>
                  </to>
                </anchor>
              </controlPr>
            </control>
          </mc:Choice>
        </mc:AlternateContent>
        <mc:AlternateContent xmlns:mc="http://schemas.openxmlformats.org/markup-compatibility/2006">
          <mc:Choice Requires="x14">
            <control shapeId="3187" r:id="rId7" name="Check Box 115">
              <controlPr defaultSize="0" autoFill="0" autoLine="0" autoPict="0">
                <anchor moveWithCells="1">
                  <from>
                    <xdr:col>21</xdr:col>
                    <xdr:colOff>28575</xdr:colOff>
                    <xdr:row>29</xdr:row>
                    <xdr:rowOff>200025</xdr:rowOff>
                  </from>
                  <to>
                    <xdr:col>21</xdr:col>
                    <xdr:colOff>228600</xdr:colOff>
                    <xdr:row>30</xdr:row>
                    <xdr:rowOff>28575</xdr:rowOff>
                  </to>
                </anchor>
              </controlPr>
            </control>
          </mc:Choice>
        </mc:AlternateContent>
        <mc:AlternateContent xmlns:mc="http://schemas.openxmlformats.org/markup-compatibility/2006">
          <mc:Choice Requires="x14">
            <control shapeId="3188" r:id="rId8" name="Check Box 116">
              <controlPr defaultSize="0" autoFill="0" autoLine="0" autoPict="0">
                <anchor moveWithCells="1">
                  <from>
                    <xdr:col>21</xdr:col>
                    <xdr:colOff>28575</xdr:colOff>
                    <xdr:row>31</xdr:row>
                    <xdr:rowOff>266700</xdr:rowOff>
                  </from>
                  <to>
                    <xdr:col>21</xdr:col>
                    <xdr:colOff>228600</xdr:colOff>
                    <xdr:row>32</xdr:row>
                    <xdr:rowOff>0</xdr:rowOff>
                  </to>
                </anchor>
              </controlPr>
            </control>
          </mc:Choice>
        </mc:AlternateContent>
        <mc:AlternateContent xmlns:mc="http://schemas.openxmlformats.org/markup-compatibility/2006">
          <mc:Choice Requires="x14">
            <control shapeId="3189" r:id="rId9" name="Check Box 117">
              <controlPr defaultSize="0" autoFill="0" autoLine="0" autoPict="0">
                <anchor moveWithCells="1">
                  <from>
                    <xdr:col>21</xdr:col>
                    <xdr:colOff>28575</xdr:colOff>
                    <xdr:row>30</xdr:row>
                    <xdr:rowOff>66675</xdr:rowOff>
                  </from>
                  <to>
                    <xdr:col>21</xdr:col>
                    <xdr:colOff>228600</xdr:colOff>
                    <xdr:row>30</xdr:row>
                    <xdr:rowOff>133350</xdr:rowOff>
                  </to>
                </anchor>
              </controlPr>
            </control>
          </mc:Choice>
        </mc:AlternateContent>
        <mc:AlternateContent xmlns:mc="http://schemas.openxmlformats.org/markup-compatibility/2006">
          <mc:Choice Requires="x14">
            <control shapeId="3190" r:id="rId10" name="Check Box 118">
              <controlPr defaultSize="0" autoFill="0" autoLine="0" autoPict="0">
                <anchor moveWithCells="1">
                  <from>
                    <xdr:col>21</xdr:col>
                    <xdr:colOff>28575</xdr:colOff>
                    <xdr:row>30</xdr:row>
                    <xdr:rowOff>133350</xdr:rowOff>
                  </from>
                  <to>
                    <xdr:col>21</xdr:col>
                    <xdr:colOff>228600</xdr:colOff>
                    <xdr:row>30</xdr:row>
                    <xdr:rowOff>200025</xdr:rowOff>
                  </to>
                </anchor>
              </controlPr>
            </control>
          </mc:Choice>
        </mc:AlternateContent>
        <mc:AlternateContent xmlns:mc="http://schemas.openxmlformats.org/markup-compatibility/2006">
          <mc:Choice Requires="x14">
            <control shapeId="3191" r:id="rId11" name="Check Box 119">
              <controlPr defaultSize="0" autoFill="0" autoLine="0" autoPict="0">
                <anchor moveWithCells="1">
                  <from>
                    <xdr:col>21</xdr:col>
                    <xdr:colOff>28575</xdr:colOff>
                    <xdr:row>31</xdr:row>
                    <xdr:rowOff>190500</xdr:rowOff>
                  </from>
                  <to>
                    <xdr:col>21</xdr:col>
                    <xdr:colOff>228600</xdr:colOff>
                    <xdr:row>31</xdr:row>
                    <xdr:rowOff>361950</xdr:rowOff>
                  </to>
                </anchor>
              </controlPr>
            </control>
          </mc:Choice>
        </mc:AlternateContent>
        <mc:AlternateContent xmlns:mc="http://schemas.openxmlformats.org/markup-compatibility/2006">
          <mc:Choice Requires="x14">
            <control shapeId="3192" r:id="rId12" name="Check Box 120">
              <controlPr defaultSize="0" autoFill="0" autoLine="0" autoPict="0">
                <anchor moveWithCells="1">
                  <from>
                    <xdr:col>21</xdr:col>
                    <xdr:colOff>28575</xdr:colOff>
                    <xdr:row>31</xdr:row>
                    <xdr:rowOff>400050</xdr:rowOff>
                  </from>
                  <to>
                    <xdr:col>21</xdr:col>
                    <xdr:colOff>228600</xdr:colOff>
                    <xdr:row>32</xdr:row>
                    <xdr:rowOff>133350</xdr:rowOff>
                  </to>
                </anchor>
              </controlPr>
            </control>
          </mc:Choice>
        </mc:AlternateContent>
        <mc:AlternateContent xmlns:mc="http://schemas.openxmlformats.org/markup-compatibility/2006">
          <mc:Choice Requires="x14">
            <control shapeId="3193" r:id="rId13" name="Check Box 121">
              <controlPr defaultSize="0" autoFill="0" autoLine="0" autoPict="0">
                <anchor moveWithCells="1">
                  <from>
                    <xdr:col>21</xdr:col>
                    <xdr:colOff>28575</xdr:colOff>
                    <xdr:row>37</xdr:row>
                    <xdr:rowOff>180975</xdr:rowOff>
                  </from>
                  <to>
                    <xdr:col>21</xdr:col>
                    <xdr:colOff>228600</xdr:colOff>
                    <xdr:row>38</xdr:row>
                    <xdr:rowOff>19050</xdr:rowOff>
                  </to>
                </anchor>
              </controlPr>
            </control>
          </mc:Choice>
        </mc:AlternateContent>
        <mc:AlternateContent xmlns:mc="http://schemas.openxmlformats.org/markup-compatibility/2006">
          <mc:Choice Requires="x14">
            <control shapeId="3194" r:id="rId14" name="Check Box 122">
              <controlPr defaultSize="0" autoFill="0" autoLine="0" autoPict="0">
                <anchor moveWithCells="1">
                  <from>
                    <xdr:col>21</xdr:col>
                    <xdr:colOff>28575</xdr:colOff>
                    <xdr:row>35</xdr:row>
                    <xdr:rowOff>190500</xdr:rowOff>
                  </from>
                  <to>
                    <xdr:col>21</xdr:col>
                    <xdr:colOff>228600</xdr:colOff>
                    <xdr:row>36</xdr:row>
                    <xdr:rowOff>133350</xdr:rowOff>
                  </to>
                </anchor>
              </controlPr>
            </control>
          </mc:Choice>
        </mc:AlternateContent>
        <mc:AlternateContent xmlns:mc="http://schemas.openxmlformats.org/markup-compatibility/2006">
          <mc:Choice Requires="x14">
            <control shapeId="3195" r:id="rId15" name="Check Box 123">
              <controlPr defaultSize="0" autoFill="0" autoLine="0" autoPict="0">
                <anchor moveWithCells="1">
                  <from>
                    <xdr:col>21</xdr:col>
                    <xdr:colOff>28575</xdr:colOff>
                    <xdr:row>38</xdr:row>
                    <xdr:rowOff>219075</xdr:rowOff>
                  </from>
                  <to>
                    <xdr:col>21</xdr:col>
                    <xdr:colOff>209550</xdr:colOff>
                    <xdr:row>39</xdr:row>
                    <xdr:rowOff>133350</xdr:rowOff>
                  </to>
                </anchor>
              </controlPr>
            </control>
          </mc:Choice>
        </mc:AlternateContent>
        <mc:AlternateContent xmlns:mc="http://schemas.openxmlformats.org/markup-compatibility/2006">
          <mc:Choice Requires="x14">
            <control shapeId="3196" r:id="rId16" name="Check Box 124">
              <controlPr defaultSize="0" autoFill="0" autoLine="0" autoPict="0">
                <anchor moveWithCells="1">
                  <from>
                    <xdr:col>21</xdr:col>
                    <xdr:colOff>28575</xdr:colOff>
                    <xdr:row>33</xdr:row>
                    <xdr:rowOff>276225</xdr:rowOff>
                  </from>
                  <to>
                    <xdr:col>21</xdr:col>
                    <xdr:colOff>228600</xdr:colOff>
                    <xdr:row>34</xdr:row>
                    <xdr:rowOff>171450</xdr:rowOff>
                  </to>
                </anchor>
              </controlPr>
            </control>
          </mc:Choice>
        </mc:AlternateContent>
        <mc:AlternateContent xmlns:mc="http://schemas.openxmlformats.org/markup-compatibility/2006">
          <mc:Choice Requires="x14">
            <control shapeId="3198" r:id="rId17" name="Check Box 126">
              <controlPr defaultSize="0" autoFill="0" autoLine="0" autoPict="0">
                <anchor moveWithCells="1">
                  <from>
                    <xdr:col>21</xdr:col>
                    <xdr:colOff>28575</xdr:colOff>
                    <xdr:row>37</xdr:row>
                    <xdr:rowOff>180975</xdr:rowOff>
                  </from>
                  <to>
                    <xdr:col>21</xdr:col>
                    <xdr:colOff>228600</xdr:colOff>
                    <xdr:row>38</xdr:row>
                    <xdr:rowOff>19050</xdr:rowOff>
                  </to>
                </anchor>
              </controlPr>
            </control>
          </mc:Choice>
        </mc:AlternateContent>
        <mc:AlternateContent xmlns:mc="http://schemas.openxmlformats.org/markup-compatibility/2006">
          <mc:Choice Requires="x14">
            <control shapeId="3199" r:id="rId18" name="Check Box 127">
              <controlPr defaultSize="0" autoFill="0" autoLine="0" autoPict="0">
                <anchor moveWithCells="1">
                  <from>
                    <xdr:col>21</xdr:col>
                    <xdr:colOff>28575</xdr:colOff>
                    <xdr:row>37</xdr:row>
                    <xdr:rowOff>161925</xdr:rowOff>
                  </from>
                  <to>
                    <xdr:col>21</xdr:col>
                    <xdr:colOff>238125</xdr:colOff>
                    <xdr:row>38</xdr:row>
                    <xdr:rowOff>0</xdr:rowOff>
                  </to>
                </anchor>
              </controlPr>
            </control>
          </mc:Choice>
        </mc:AlternateContent>
        <mc:AlternateContent xmlns:mc="http://schemas.openxmlformats.org/markup-compatibility/2006">
          <mc:Choice Requires="x14">
            <control shapeId="3200" r:id="rId19" name="Check Box 128">
              <controlPr defaultSize="0" autoFill="0" autoLine="0" autoPict="0">
                <anchor moveWithCells="1">
                  <from>
                    <xdr:col>21</xdr:col>
                    <xdr:colOff>28575</xdr:colOff>
                    <xdr:row>36</xdr:row>
                    <xdr:rowOff>180975</xdr:rowOff>
                  </from>
                  <to>
                    <xdr:col>21</xdr:col>
                    <xdr:colOff>238125</xdr:colOff>
                    <xdr:row>37</xdr:row>
                    <xdr:rowOff>66675</xdr:rowOff>
                  </to>
                </anchor>
              </controlPr>
            </control>
          </mc:Choice>
        </mc:AlternateContent>
        <mc:AlternateContent xmlns:mc="http://schemas.openxmlformats.org/markup-compatibility/2006">
          <mc:Choice Requires="x14">
            <control shapeId="3201" r:id="rId20" name="Check Box 129">
              <controlPr defaultSize="0" autoFill="0" autoLine="0" autoPict="0">
                <anchor moveWithCells="1">
                  <from>
                    <xdr:col>21</xdr:col>
                    <xdr:colOff>28575</xdr:colOff>
                    <xdr:row>31</xdr:row>
                    <xdr:rowOff>38100</xdr:rowOff>
                  </from>
                  <to>
                    <xdr:col>21</xdr:col>
                    <xdr:colOff>228600</xdr:colOff>
                    <xdr:row>31</xdr:row>
                    <xdr:rowOff>209550</xdr:rowOff>
                  </to>
                </anchor>
              </controlPr>
            </control>
          </mc:Choice>
        </mc:AlternateContent>
        <mc:AlternateContent xmlns:mc="http://schemas.openxmlformats.org/markup-compatibility/2006">
          <mc:Choice Requires="x14">
            <control shapeId="3202" r:id="rId21" name="Check Box 130">
              <controlPr defaultSize="0" autoFill="0" autoLine="0" autoPict="0">
                <anchor moveWithCells="1">
                  <from>
                    <xdr:col>21</xdr:col>
                    <xdr:colOff>28575</xdr:colOff>
                    <xdr:row>36</xdr:row>
                    <xdr:rowOff>228600</xdr:rowOff>
                  </from>
                  <to>
                    <xdr:col>21</xdr:col>
                    <xdr:colOff>228600</xdr:colOff>
                    <xdr:row>37</xdr:row>
                    <xdr:rowOff>123825</xdr:rowOff>
                  </to>
                </anchor>
              </controlPr>
            </control>
          </mc:Choice>
        </mc:AlternateContent>
        <mc:AlternateContent xmlns:mc="http://schemas.openxmlformats.org/markup-compatibility/2006">
          <mc:Choice Requires="x14">
            <control shapeId="3203" r:id="rId22" name="Check Box 131">
              <controlPr defaultSize="0" autoFill="0" autoLine="0" autoPict="0">
                <anchor moveWithCells="1">
                  <from>
                    <xdr:col>21</xdr:col>
                    <xdr:colOff>28575</xdr:colOff>
                    <xdr:row>39</xdr:row>
                    <xdr:rowOff>171450</xdr:rowOff>
                  </from>
                  <to>
                    <xdr:col>21</xdr:col>
                    <xdr:colOff>228600</xdr:colOff>
                    <xdr:row>39</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I38"/>
  <sheetViews>
    <sheetView zoomScale="153" zoomScaleNormal="153" workbookViewId="0">
      <selection activeCell="C18" sqref="C18"/>
    </sheetView>
  </sheetViews>
  <sheetFormatPr defaultRowHeight="15" x14ac:dyDescent="0.25"/>
  <cols>
    <col min="1" max="1" width="100.5703125" customWidth="1"/>
  </cols>
  <sheetData>
    <row r="1" spans="1:9" ht="120" x14ac:dyDescent="0.25">
      <c r="A1" s="2" t="s">
        <v>139</v>
      </c>
      <c r="B1" s="3"/>
      <c r="C1" s="3"/>
      <c r="D1" s="3"/>
      <c r="E1" s="3"/>
      <c r="F1" s="3"/>
      <c r="G1" s="3"/>
      <c r="H1" s="3"/>
      <c r="I1" s="3"/>
    </row>
    <row r="3" spans="1:9" x14ac:dyDescent="0.25">
      <c r="A3" t="s">
        <v>140</v>
      </c>
    </row>
    <row r="4" spans="1:9" x14ac:dyDescent="0.25">
      <c r="A4" t="s">
        <v>141</v>
      </c>
    </row>
    <row r="5" spans="1:9" x14ac:dyDescent="0.25">
      <c r="A5" t="s">
        <v>142</v>
      </c>
    </row>
    <row r="7" spans="1:9" x14ac:dyDescent="0.25">
      <c r="A7" t="s">
        <v>126</v>
      </c>
    </row>
    <row r="8" spans="1:9" x14ac:dyDescent="0.25">
      <c r="A8" s="4" t="s">
        <v>127</v>
      </c>
    </row>
    <row r="9" spans="1:9" x14ac:dyDescent="0.25">
      <c r="A9" s="4" t="s">
        <v>128</v>
      </c>
    </row>
    <row r="10" spans="1:9" x14ac:dyDescent="0.25">
      <c r="A10" t="s">
        <v>143</v>
      </c>
    </row>
    <row r="11" spans="1:9" x14ac:dyDescent="0.25">
      <c r="A11" t="s">
        <v>129</v>
      </c>
    </row>
    <row r="12" spans="1:9" x14ac:dyDescent="0.25">
      <c r="A12" t="s">
        <v>130</v>
      </c>
    </row>
    <row r="14" spans="1:9" x14ac:dyDescent="0.25">
      <c r="A14" t="s">
        <v>144</v>
      </c>
    </row>
    <row r="15" spans="1:9" x14ac:dyDescent="0.25">
      <c r="A15" t="s">
        <v>145</v>
      </c>
    </row>
    <row r="16" spans="1:9" x14ac:dyDescent="0.25">
      <c r="A16" t="s">
        <v>146</v>
      </c>
    </row>
    <row r="18" spans="1:1" x14ac:dyDescent="0.25">
      <c r="A18" t="s">
        <v>147</v>
      </c>
    </row>
    <row r="19" spans="1:1" x14ac:dyDescent="0.25">
      <c r="A19" t="s">
        <v>131</v>
      </c>
    </row>
    <row r="20" spans="1:1" x14ac:dyDescent="0.25">
      <c r="A20" t="s">
        <v>132</v>
      </c>
    </row>
    <row r="21" spans="1:1" x14ac:dyDescent="0.25">
      <c r="A21" t="s">
        <v>187</v>
      </c>
    </row>
    <row r="22" spans="1:1" x14ac:dyDescent="0.25">
      <c r="A22" t="s">
        <v>188</v>
      </c>
    </row>
    <row r="23" spans="1:1" x14ac:dyDescent="0.25">
      <c r="A23" t="s">
        <v>189</v>
      </c>
    </row>
    <row r="24" spans="1:1" x14ac:dyDescent="0.25">
      <c r="A24" t="s">
        <v>133</v>
      </c>
    </row>
    <row r="26" spans="1:1" x14ac:dyDescent="0.25">
      <c r="A26" t="s">
        <v>148</v>
      </c>
    </row>
    <row r="27" spans="1:1" x14ac:dyDescent="0.25">
      <c r="A27" t="s">
        <v>149</v>
      </c>
    </row>
    <row r="28" spans="1:1" x14ac:dyDescent="0.25">
      <c r="A28" t="s">
        <v>150</v>
      </c>
    </row>
    <row r="29" spans="1:1" x14ac:dyDescent="0.25">
      <c r="A29" t="s">
        <v>134</v>
      </c>
    </row>
    <row r="31" spans="1:1" x14ac:dyDescent="0.25">
      <c r="A31" t="s">
        <v>151</v>
      </c>
    </row>
    <row r="32" spans="1:1" x14ac:dyDescent="0.25">
      <c r="A32" t="s">
        <v>135</v>
      </c>
    </row>
    <row r="34" spans="1:1" x14ac:dyDescent="0.25">
      <c r="A34" t="s">
        <v>152</v>
      </c>
    </row>
    <row r="35" spans="1:1" x14ac:dyDescent="0.25">
      <c r="A35" t="s">
        <v>136</v>
      </c>
    </row>
    <row r="37" spans="1:1" x14ac:dyDescent="0.25">
      <c r="A37" t="s">
        <v>153</v>
      </c>
    </row>
    <row r="38" spans="1:1" x14ac:dyDescent="0.25">
      <c r="A38" t="s">
        <v>154</v>
      </c>
    </row>
  </sheetData>
  <sheetProtection password="CD1A" sheet="1"/>
  <pageMargins left="0.17" right="0.22" top="0.36" bottom="0.3" header="0.3" footer="0.3"/>
  <pageSetup scale="10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146"/>
  <sheetViews>
    <sheetView topLeftCell="A55" zoomScale="115" zoomScaleNormal="115" workbookViewId="0">
      <selection activeCell="A100" sqref="A100"/>
    </sheetView>
  </sheetViews>
  <sheetFormatPr defaultRowHeight="15" x14ac:dyDescent="0.25"/>
  <cols>
    <col min="1" max="1" width="94.85546875" customWidth="1"/>
  </cols>
  <sheetData>
    <row r="1" spans="1:1" x14ac:dyDescent="0.25">
      <c r="A1" t="s">
        <v>155</v>
      </c>
    </row>
    <row r="2" spans="1:1" x14ac:dyDescent="0.25">
      <c r="A2" t="s">
        <v>156</v>
      </c>
    </row>
    <row r="4" spans="1:1" ht="30" x14ac:dyDescent="0.25">
      <c r="A4" s="1" t="s">
        <v>157</v>
      </c>
    </row>
    <row r="6" spans="1:1" ht="45" x14ac:dyDescent="0.25">
      <c r="A6" s="1" t="s">
        <v>158</v>
      </c>
    </row>
    <row r="8" spans="1:1" ht="30" x14ac:dyDescent="0.25">
      <c r="A8" s="1" t="s">
        <v>123</v>
      </c>
    </row>
    <row r="10" spans="1:1" x14ac:dyDescent="0.25">
      <c r="A10" t="s">
        <v>42</v>
      </c>
    </row>
    <row r="12" spans="1:1" x14ac:dyDescent="0.25">
      <c r="A12" t="s">
        <v>124</v>
      </c>
    </row>
    <row r="14" spans="1:1" x14ac:dyDescent="0.25">
      <c r="A14" t="s">
        <v>43</v>
      </c>
    </row>
    <row r="16" spans="1:1" x14ac:dyDescent="0.25">
      <c r="A16" t="s">
        <v>125</v>
      </c>
    </row>
    <row r="17" spans="1:1" x14ac:dyDescent="0.25">
      <c r="A17" t="s">
        <v>179</v>
      </c>
    </row>
    <row r="18" spans="1:1" x14ac:dyDescent="0.25">
      <c r="A18" t="s">
        <v>180</v>
      </c>
    </row>
    <row r="20" spans="1:1" x14ac:dyDescent="0.25">
      <c r="A20" t="s">
        <v>169</v>
      </c>
    </row>
    <row r="21" spans="1:1" x14ac:dyDescent="0.25">
      <c r="A21" t="s">
        <v>170</v>
      </c>
    </row>
    <row r="22" spans="1:1" x14ac:dyDescent="0.25">
      <c r="A22" t="s">
        <v>44</v>
      </c>
    </row>
    <row r="23" spans="1:1" x14ac:dyDescent="0.25">
      <c r="A23" t="s">
        <v>45</v>
      </c>
    </row>
    <row r="24" spans="1:1" x14ac:dyDescent="0.25">
      <c r="A24" t="s">
        <v>46</v>
      </c>
    </row>
    <row r="25" spans="1:1" x14ac:dyDescent="0.25">
      <c r="A25" t="s">
        <v>47</v>
      </c>
    </row>
    <row r="27" spans="1:1" x14ac:dyDescent="0.25">
      <c r="A27" t="s">
        <v>168</v>
      </c>
    </row>
    <row r="28" spans="1:1" x14ac:dyDescent="0.25">
      <c r="A28" t="s">
        <v>159</v>
      </c>
    </row>
    <row r="29" spans="1:1" x14ac:dyDescent="0.25">
      <c r="A29" t="s">
        <v>48</v>
      </c>
    </row>
    <row r="30" spans="1:1" x14ac:dyDescent="0.25">
      <c r="A30" t="s">
        <v>49</v>
      </c>
    </row>
    <row r="31" spans="1:1" x14ac:dyDescent="0.25">
      <c r="A31" t="s">
        <v>50</v>
      </c>
    </row>
    <row r="32" spans="1:1" x14ac:dyDescent="0.25">
      <c r="A32" t="s">
        <v>51</v>
      </c>
    </row>
    <row r="33" spans="1:1" x14ac:dyDescent="0.25">
      <c r="A33" t="s">
        <v>52</v>
      </c>
    </row>
    <row r="34" spans="1:1" x14ac:dyDescent="0.25">
      <c r="A34" t="s">
        <v>53</v>
      </c>
    </row>
    <row r="35" spans="1:1" x14ac:dyDescent="0.25">
      <c r="A35" t="s">
        <v>54</v>
      </c>
    </row>
    <row r="37" spans="1:1" x14ac:dyDescent="0.25">
      <c r="A37" t="s">
        <v>55</v>
      </c>
    </row>
    <row r="38" spans="1:1" x14ac:dyDescent="0.25">
      <c r="A38" t="s">
        <v>56</v>
      </c>
    </row>
    <row r="39" spans="1:1" x14ac:dyDescent="0.25">
      <c r="A39" t="s">
        <v>57</v>
      </c>
    </row>
    <row r="40" spans="1:1" x14ac:dyDescent="0.25">
      <c r="A40" t="s">
        <v>58</v>
      </c>
    </row>
    <row r="41" spans="1:1" x14ac:dyDescent="0.25">
      <c r="A41" t="s">
        <v>59</v>
      </c>
    </row>
    <row r="42" spans="1:1" x14ac:dyDescent="0.25">
      <c r="A42" t="s">
        <v>60</v>
      </c>
    </row>
    <row r="44" spans="1:1" x14ac:dyDescent="0.25">
      <c r="A44" t="s">
        <v>160</v>
      </c>
    </row>
    <row r="46" spans="1:1" x14ac:dyDescent="0.25">
      <c r="A46" t="s">
        <v>61</v>
      </c>
    </row>
    <row r="47" spans="1:1" x14ac:dyDescent="0.25">
      <c r="A47" t="s">
        <v>62</v>
      </c>
    </row>
    <row r="48" spans="1:1" x14ac:dyDescent="0.25">
      <c r="A48" t="s">
        <v>63</v>
      </c>
    </row>
    <row r="49" spans="1:1" x14ac:dyDescent="0.25">
      <c r="A49" t="s">
        <v>64</v>
      </c>
    </row>
    <row r="50" spans="1:1" x14ac:dyDescent="0.25">
      <c r="A50" t="s">
        <v>161</v>
      </c>
    </row>
    <row r="52" spans="1:1" x14ac:dyDescent="0.25">
      <c r="A52" t="s">
        <v>65</v>
      </c>
    </row>
    <row r="53" spans="1:1" x14ac:dyDescent="0.25">
      <c r="A53" t="s">
        <v>162</v>
      </c>
    </row>
    <row r="55" spans="1:1" x14ac:dyDescent="0.25">
      <c r="A55" t="s">
        <v>163</v>
      </c>
    </row>
    <row r="57" spans="1:1" x14ac:dyDescent="0.25">
      <c r="A57" t="s">
        <v>164</v>
      </c>
    </row>
    <row r="59" spans="1:1" x14ac:dyDescent="0.25">
      <c r="A59" t="s">
        <v>171</v>
      </c>
    </row>
    <row r="60" spans="1:1" x14ac:dyDescent="0.25">
      <c r="A60" t="s">
        <v>172</v>
      </c>
    </row>
    <row r="62" spans="1:1" x14ac:dyDescent="0.25">
      <c r="A62" t="s">
        <v>66</v>
      </c>
    </row>
    <row r="63" spans="1:1" x14ac:dyDescent="0.25">
      <c r="A63" t="s">
        <v>67</v>
      </c>
    </row>
    <row r="64" spans="1:1" x14ac:dyDescent="0.25">
      <c r="A64" t="s">
        <v>68</v>
      </c>
    </row>
    <row r="65" spans="1:1" x14ac:dyDescent="0.25">
      <c r="A65" t="s">
        <v>69</v>
      </c>
    </row>
    <row r="67" spans="1:1" x14ac:dyDescent="0.25">
      <c r="A67" t="s">
        <v>70</v>
      </c>
    </row>
    <row r="68" spans="1:1" x14ac:dyDescent="0.25">
      <c r="A68" t="s">
        <v>71</v>
      </c>
    </row>
    <row r="69" spans="1:1" x14ac:dyDescent="0.25">
      <c r="A69" t="s">
        <v>173</v>
      </c>
    </row>
    <row r="70" spans="1:1" x14ac:dyDescent="0.25">
      <c r="A70" t="s">
        <v>165</v>
      </c>
    </row>
    <row r="72" spans="1:1" x14ac:dyDescent="0.25">
      <c r="A72" s="5" t="s">
        <v>72</v>
      </c>
    </row>
    <row r="73" spans="1:1" x14ac:dyDescent="0.25">
      <c r="A73" s="5" t="s">
        <v>166</v>
      </c>
    </row>
    <row r="74" spans="1:1" x14ac:dyDescent="0.25">
      <c r="A74" s="5"/>
    </row>
    <row r="75" spans="1:1" x14ac:dyDescent="0.25">
      <c r="A75" s="5" t="s">
        <v>73</v>
      </c>
    </row>
    <row r="76" spans="1:1" x14ac:dyDescent="0.25">
      <c r="A76" s="5" t="s">
        <v>167</v>
      </c>
    </row>
    <row r="77" spans="1:1" x14ac:dyDescent="0.25">
      <c r="A77" s="5"/>
    </row>
    <row r="78" spans="1:1" x14ac:dyDescent="0.25">
      <c r="A78" s="5" t="s">
        <v>74</v>
      </c>
    </row>
    <row r="79" spans="1:1" x14ac:dyDescent="0.25">
      <c r="A79" s="5" t="s">
        <v>75</v>
      </c>
    </row>
    <row r="80" spans="1:1" x14ac:dyDescent="0.25">
      <c r="A80" s="5"/>
    </row>
    <row r="81" spans="1:1" x14ac:dyDescent="0.25">
      <c r="A81" s="5" t="s">
        <v>76</v>
      </c>
    </row>
    <row r="82" spans="1:1" x14ac:dyDescent="0.25">
      <c r="A82" s="5" t="s">
        <v>77</v>
      </c>
    </row>
    <row r="83" spans="1:1" x14ac:dyDescent="0.25">
      <c r="A83" s="5" t="s">
        <v>78</v>
      </c>
    </row>
    <row r="84" spans="1:1" x14ac:dyDescent="0.25">
      <c r="A84" s="5"/>
    </row>
    <row r="85" spans="1:1" x14ac:dyDescent="0.25">
      <c r="A85" s="5" t="s">
        <v>79</v>
      </c>
    </row>
    <row r="86" spans="1:1" x14ac:dyDescent="0.25">
      <c r="A86" s="5" t="s">
        <v>80</v>
      </c>
    </row>
    <row r="87" spans="1:1" x14ac:dyDescent="0.25">
      <c r="A87" s="5" t="s">
        <v>81</v>
      </c>
    </row>
    <row r="88" spans="1:1" x14ac:dyDescent="0.25">
      <c r="A88" s="5"/>
    </row>
    <row r="89" spans="1:1" x14ac:dyDescent="0.25">
      <c r="A89" s="5" t="s">
        <v>82</v>
      </c>
    </row>
    <row r="90" spans="1:1" x14ac:dyDescent="0.25">
      <c r="A90" s="5" t="s">
        <v>83</v>
      </c>
    </row>
    <row r="91" spans="1:1" x14ac:dyDescent="0.25">
      <c r="A91" s="5" t="s">
        <v>84</v>
      </c>
    </row>
    <row r="92" spans="1:1" x14ac:dyDescent="0.25">
      <c r="A92" s="5"/>
    </row>
    <row r="93" spans="1:1" x14ac:dyDescent="0.25">
      <c r="A93" s="5" t="s">
        <v>85</v>
      </c>
    </row>
    <row r="94" spans="1:1" x14ac:dyDescent="0.25">
      <c r="A94" s="5" t="s">
        <v>86</v>
      </c>
    </row>
    <row r="95" spans="1:1" x14ac:dyDescent="0.25">
      <c r="A95" s="5" t="s">
        <v>87</v>
      </c>
    </row>
    <row r="96" spans="1:1" x14ac:dyDescent="0.25">
      <c r="A96" s="5"/>
    </row>
    <row r="97" spans="1:1" x14ac:dyDescent="0.25">
      <c r="A97" s="5" t="s">
        <v>88</v>
      </c>
    </row>
    <row r="98" spans="1:1" x14ac:dyDescent="0.25">
      <c r="A98" s="5" t="s">
        <v>89</v>
      </c>
    </row>
    <row r="99" spans="1:1" x14ac:dyDescent="0.25">
      <c r="A99" s="5" t="s">
        <v>90</v>
      </c>
    </row>
    <row r="100" spans="1:1" x14ac:dyDescent="0.25">
      <c r="A100" s="5" t="s">
        <v>91</v>
      </c>
    </row>
    <row r="101" spans="1:1" x14ac:dyDescent="0.25">
      <c r="A101" s="5" t="s">
        <v>92</v>
      </c>
    </row>
    <row r="102" spans="1:1" x14ac:dyDescent="0.25">
      <c r="A102" s="5" t="s">
        <v>93</v>
      </c>
    </row>
    <row r="103" spans="1:1" x14ac:dyDescent="0.25">
      <c r="A103" s="5"/>
    </row>
    <row r="104" spans="1:1" x14ac:dyDescent="0.25">
      <c r="A104" s="5" t="s">
        <v>94</v>
      </c>
    </row>
    <row r="105" spans="1:1" x14ac:dyDescent="0.25">
      <c r="A105" s="5" t="s">
        <v>95</v>
      </c>
    </row>
    <row r="106" spans="1:1" x14ac:dyDescent="0.25">
      <c r="A106" s="5" t="s">
        <v>96</v>
      </c>
    </row>
    <row r="107" spans="1:1" x14ac:dyDescent="0.25">
      <c r="A107" s="5" t="s">
        <v>97</v>
      </c>
    </row>
    <row r="108" spans="1:1" x14ac:dyDescent="0.25">
      <c r="A108" s="5" t="s">
        <v>98</v>
      </c>
    </row>
    <row r="109" spans="1:1" x14ac:dyDescent="0.25">
      <c r="A109" s="5" t="s">
        <v>99</v>
      </c>
    </row>
    <row r="110" spans="1:1" x14ac:dyDescent="0.25">
      <c r="A110" s="5" t="s">
        <v>100</v>
      </c>
    </row>
    <row r="111" spans="1:1" x14ac:dyDescent="0.25">
      <c r="A111" s="5" t="s">
        <v>101</v>
      </c>
    </row>
    <row r="112" spans="1:1" x14ac:dyDescent="0.25">
      <c r="A112" s="5" t="s">
        <v>102</v>
      </c>
    </row>
    <row r="113" spans="1:1" x14ac:dyDescent="0.25">
      <c r="A113" s="5"/>
    </row>
    <row r="114" spans="1:1" x14ac:dyDescent="0.25">
      <c r="A114" s="5" t="s">
        <v>103</v>
      </c>
    </row>
    <row r="115" spans="1:1" x14ac:dyDescent="0.25">
      <c r="A115" s="5" t="s">
        <v>104</v>
      </c>
    </row>
    <row r="116" spans="1:1" x14ac:dyDescent="0.25">
      <c r="A116" s="5" t="s">
        <v>105</v>
      </c>
    </row>
    <row r="117" spans="1:1" x14ac:dyDescent="0.25">
      <c r="A117" s="5"/>
    </row>
    <row r="118" spans="1:1" x14ac:dyDescent="0.25">
      <c r="A118" s="5" t="s">
        <v>106</v>
      </c>
    </row>
    <row r="119" spans="1:1" x14ac:dyDescent="0.25">
      <c r="A119" s="5" t="s">
        <v>107</v>
      </c>
    </row>
    <row r="120" spans="1:1" x14ac:dyDescent="0.25">
      <c r="A120" s="5" t="s">
        <v>108</v>
      </c>
    </row>
    <row r="121" spans="1:1" x14ac:dyDescent="0.25">
      <c r="A121" s="5" t="s">
        <v>109</v>
      </c>
    </row>
    <row r="122" spans="1:1" x14ac:dyDescent="0.25">
      <c r="A122" s="5" t="s">
        <v>110</v>
      </c>
    </row>
    <row r="123" spans="1:1" x14ac:dyDescent="0.25">
      <c r="A123" s="5"/>
    </row>
    <row r="124" spans="1:1" x14ac:dyDescent="0.25">
      <c r="A124" s="5" t="s">
        <v>111</v>
      </c>
    </row>
    <row r="125" spans="1:1" x14ac:dyDescent="0.25">
      <c r="A125" s="5" t="s">
        <v>112</v>
      </c>
    </row>
    <row r="126" spans="1:1" x14ac:dyDescent="0.25">
      <c r="A126" s="5" t="s">
        <v>113</v>
      </c>
    </row>
    <row r="127" spans="1:1" x14ac:dyDescent="0.25">
      <c r="A127" s="5"/>
    </row>
    <row r="128" spans="1:1" x14ac:dyDescent="0.25">
      <c r="A128" s="5" t="s">
        <v>174</v>
      </c>
    </row>
    <row r="129" spans="1:1" x14ac:dyDescent="0.25">
      <c r="A129" s="5" t="s">
        <v>114</v>
      </c>
    </row>
    <row r="130" spans="1:1" x14ac:dyDescent="0.25">
      <c r="A130" s="5" t="s">
        <v>115</v>
      </c>
    </row>
    <row r="131" spans="1:1" x14ac:dyDescent="0.25">
      <c r="A131" s="5" t="s">
        <v>116</v>
      </c>
    </row>
    <row r="132" spans="1:1" x14ac:dyDescent="0.25">
      <c r="A132" s="5"/>
    </row>
    <row r="133" spans="1:1" x14ac:dyDescent="0.25">
      <c r="A133" s="5" t="s">
        <v>117</v>
      </c>
    </row>
    <row r="134" spans="1:1" x14ac:dyDescent="0.25">
      <c r="A134" s="5" t="s">
        <v>118</v>
      </c>
    </row>
    <row r="135" spans="1:1" x14ac:dyDescent="0.25">
      <c r="A135" s="5"/>
    </row>
    <row r="136" spans="1:1" x14ac:dyDescent="0.25">
      <c r="A136" s="5" t="s">
        <v>175</v>
      </c>
    </row>
    <row r="137" spans="1:1" x14ac:dyDescent="0.25">
      <c r="A137" s="6" t="s">
        <v>119</v>
      </c>
    </row>
    <row r="138" spans="1:1" x14ac:dyDescent="0.25">
      <c r="A138" s="5"/>
    </row>
    <row r="139" spans="1:1" x14ac:dyDescent="0.25">
      <c r="A139" s="5" t="s">
        <v>176</v>
      </c>
    </row>
    <row r="140" spans="1:1" x14ac:dyDescent="0.25">
      <c r="A140" s="5" t="s">
        <v>120</v>
      </c>
    </row>
    <row r="141" spans="1:1" x14ac:dyDescent="0.25">
      <c r="A141" s="5"/>
    </row>
    <row r="142" spans="1:1" x14ac:dyDescent="0.25">
      <c r="A142" s="5" t="s">
        <v>177</v>
      </c>
    </row>
    <row r="143" spans="1:1" x14ac:dyDescent="0.25">
      <c r="A143" s="5" t="s">
        <v>121</v>
      </c>
    </row>
    <row r="144" spans="1:1" x14ac:dyDescent="0.25">
      <c r="A144" s="5"/>
    </row>
    <row r="145" spans="1:1" x14ac:dyDescent="0.25">
      <c r="A145" s="5" t="s">
        <v>178</v>
      </c>
    </row>
    <row r="146" spans="1:1" x14ac:dyDescent="0.25">
      <c r="A146" s="5" t="s">
        <v>122</v>
      </c>
    </row>
  </sheetData>
  <sheetProtection password="CC5A" sheet="1"/>
  <pageMargins left="0.25" right="0.25" top="0.27" bottom="0.32"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Rent Calc</vt:lpstr>
      <vt:lpstr>Inc Inclu.</vt:lpstr>
      <vt:lpstr>Inc Exclu.</vt:lpstr>
      <vt:lpstr>'Rent Calc'!Print_Area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Stefanie Myers</dc:creator>
  <cp:lastModifiedBy>Aggie</cp:lastModifiedBy>
  <cp:lastPrinted>2015-08-04T17:16:35Z</cp:lastPrinted>
  <dcterms:created xsi:type="dcterms:W3CDTF">2010-05-21T17:16:38Z</dcterms:created>
  <dcterms:modified xsi:type="dcterms:W3CDTF">2021-08-02T14:39:57Z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